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8" yWindow="-98" windowWidth="19395" windowHeight="10995" activeTab="1"/>
  </bookViews>
  <sheets>
    <sheet name="stacjonarne" sheetId="2" r:id="rId1"/>
    <sheet name="niestacjonarne" sheetId="3" r:id="rId2"/>
  </sheets>
  <definedNames>
    <definedName name="_xlnm.Print_Area" localSheetId="1">niestacjonarne!$A$1:$AM$118</definedName>
    <definedName name="_xlnm.Print_Area" localSheetId="0">stacjonarne!$A$1:$X$115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88" i="3"/>
  <c r="D98" i="2" l="1"/>
  <c r="J83"/>
  <c r="K83"/>
  <c r="L83"/>
  <c r="M83"/>
  <c r="N83"/>
  <c r="O83"/>
  <c r="P83"/>
  <c r="Q83"/>
  <c r="R83"/>
  <c r="S83"/>
  <c r="T83"/>
  <c r="U83"/>
  <c r="U98" s="1"/>
  <c r="V83"/>
  <c r="W83"/>
  <c r="X83"/>
  <c r="H83"/>
  <c r="I83"/>
  <c r="G83"/>
  <c r="G64"/>
  <c r="D83"/>
  <c r="D64"/>
  <c r="E83"/>
  <c r="C64"/>
  <c r="C84"/>
  <c r="C85"/>
  <c r="C86"/>
  <c r="C87"/>
  <c r="C88"/>
  <c r="C89"/>
  <c r="C91"/>
  <c r="C92"/>
  <c r="C93"/>
  <c r="C94"/>
  <c r="C95"/>
  <c r="C96"/>
  <c r="C90"/>
  <c r="C100" l="1"/>
  <c r="C83"/>
  <c r="C98" s="1"/>
  <c r="F88" i="3"/>
  <c r="F68"/>
  <c r="AK88"/>
  <c r="AK103" s="1"/>
  <c r="AK68"/>
  <c r="C45"/>
  <c r="E70"/>
  <c r="E71"/>
  <c r="E72"/>
  <c r="C72" s="1"/>
  <c r="G72" s="1"/>
  <c r="E73"/>
  <c r="E74"/>
  <c r="E75"/>
  <c r="E76"/>
  <c r="C76" s="1"/>
  <c r="G76" s="1"/>
  <c r="E77"/>
  <c r="E78"/>
  <c r="E79"/>
  <c r="E80"/>
  <c r="C80" s="1"/>
  <c r="G80" s="1"/>
  <c r="E81"/>
  <c r="E69"/>
  <c r="D70"/>
  <c r="D71"/>
  <c r="C71" s="1"/>
  <c r="G71" s="1"/>
  <c r="D72"/>
  <c r="D73"/>
  <c r="D74"/>
  <c r="D75"/>
  <c r="C75" s="1"/>
  <c r="G75" s="1"/>
  <c r="D76"/>
  <c r="D77"/>
  <c r="D78"/>
  <c r="D79"/>
  <c r="D80"/>
  <c r="D81"/>
  <c r="C81" s="1"/>
  <c r="G81" s="1"/>
  <c r="D69"/>
  <c r="C69" s="1"/>
  <c r="G69" s="1"/>
  <c r="C70"/>
  <c r="G70" s="1"/>
  <c r="C74"/>
  <c r="G74" s="1"/>
  <c r="C77"/>
  <c r="G77" s="1"/>
  <c r="C78"/>
  <c r="G78" s="1"/>
  <c r="H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L68"/>
  <c r="AM68"/>
  <c r="E68" l="1"/>
  <c r="C79"/>
  <c r="G79" s="1"/>
  <c r="C73"/>
  <c r="G73" s="1"/>
  <c r="D68"/>
  <c r="C68" l="1"/>
  <c r="AK45"/>
  <c r="D95"/>
  <c r="E101"/>
  <c r="C101" s="1"/>
  <c r="D101"/>
  <c r="E98"/>
  <c r="E99"/>
  <c r="E100"/>
  <c r="E97"/>
  <c r="E96"/>
  <c r="E95"/>
  <c r="E94"/>
  <c r="D97"/>
  <c r="C97" s="1"/>
  <c r="G97" s="1"/>
  <c r="D98"/>
  <c r="D99"/>
  <c r="C99" s="1"/>
  <c r="G99" s="1"/>
  <c r="D100"/>
  <c r="D96"/>
  <c r="C98"/>
  <c r="G98" s="1"/>
  <c r="C95"/>
  <c r="D94"/>
  <c r="E93"/>
  <c r="D93"/>
  <c r="E92"/>
  <c r="D92"/>
  <c r="C92"/>
  <c r="G92" s="1"/>
  <c r="E91"/>
  <c r="D91"/>
  <c r="C91"/>
  <c r="G91" s="1"/>
  <c r="D90"/>
  <c r="C90" s="1"/>
  <c r="G90" s="1"/>
  <c r="E90"/>
  <c r="E89"/>
  <c r="D89"/>
  <c r="D88" s="1"/>
  <c r="AH88"/>
  <c r="AC88"/>
  <c r="AL88"/>
  <c r="AL103" s="1"/>
  <c r="AJ88"/>
  <c r="AJ103" s="1"/>
  <c r="AI88"/>
  <c r="AG88"/>
  <c r="AF88"/>
  <c r="AE88"/>
  <c r="AD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H88"/>
  <c r="E103" l="1"/>
  <c r="E88"/>
  <c r="AI103"/>
  <c r="AI104" s="1"/>
  <c r="C89"/>
  <c r="G89" s="1"/>
  <c r="G95"/>
  <c r="C94"/>
  <c r="G94" s="1"/>
  <c r="C100"/>
  <c r="G100" s="1"/>
  <c r="C96"/>
  <c r="G96" s="1"/>
  <c r="C93"/>
  <c r="G93" s="1"/>
  <c r="S103"/>
  <c r="H45"/>
  <c r="T13"/>
  <c r="X13"/>
  <c r="G13" i="2"/>
  <c r="H13"/>
  <c r="I13"/>
  <c r="E13"/>
  <c r="D13"/>
  <c r="C13"/>
  <c r="J13"/>
  <c r="K13"/>
  <c r="L13"/>
  <c r="M13"/>
  <c r="N13"/>
  <c r="O13"/>
  <c r="P13"/>
  <c r="Q13"/>
  <c r="R13"/>
  <c r="S13"/>
  <c r="T13"/>
  <c r="U13"/>
  <c r="V13"/>
  <c r="W13"/>
  <c r="X13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C45"/>
  <c r="D45"/>
  <c r="E45"/>
  <c r="E64"/>
  <c r="H64"/>
  <c r="I64"/>
  <c r="J64"/>
  <c r="K64"/>
  <c r="L64"/>
  <c r="M64"/>
  <c r="N64"/>
  <c r="O64"/>
  <c r="P64"/>
  <c r="Q64"/>
  <c r="R64"/>
  <c r="S64"/>
  <c r="T64"/>
  <c r="U64"/>
  <c r="V64"/>
  <c r="W64"/>
  <c r="X64"/>
  <c r="AM13" i="3"/>
  <c r="AL13"/>
  <c r="AK13"/>
  <c r="AJ13"/>
  <c r="AI13"/>
  <c r="AH13"/>
  <c r="AG13"/>
  <c r="AF13"/>
  <c r="AE13"/>
  <c r="AD13"/>
  <c r="AC13"/>
  <c r="AB13"/>
  <c r="AA13"/>
  <c r="Z13"/>
  <c r="Y13"/>
  <c r="W13"/>
  <c r="V13"/>
  <c r="U13"/>
  <c r="S13"/>
  <c r="R13"/>
  <c r="Q13"/>
  <c r="P13"/>
  <c r="O13"/>
  <c r="N13"/>
  <c r="M13"/>
  <c r="L13"/>
  <c r="K13"/>
  <c r="J13"/>
  <c r="H13"/>
  <c r="F13"/>
  <c r="F103" s="1"/>
  <c r="E13"/>
  <c r="D13"/>
  <c r="C13"/>
  <c r="AM6"/>
  <c r="AM45"/>
  <c r="AC6"/>
  <c r="AC45"/>
  <c r="AH6"/>
  <c r="AH83" s="1"/>
  <c r="AH45"/>
  <c r="S6"/>
  <c r="S83" s="1"/>
  <c r="S45"/>
  <c r="N6"/>
  <c r="N45"/>
  <c r="AL45"/>
  <c r="AL6"/>
  <c r="AJ45"/>
  <c r="AJ6"/>
  <c r="AJ83" s="1"/>
  <c r="AG45"/>
  <c r="AG6"/>
  <c r="AE45"/>
  <c r="AE6"/>
  <c r="AB45"/>
  <c r="AB6"/>
  <c r="Z45"/>
  <c r="Z6"/>
  <c r="W45"/>
  <c r="W6"/>
  <c r="W83" s="1"/>
  <c r="U45"/>
  <c r="U6"/>
  <c r="U103" s="1"/>
  <c r="R45"/>
  <c r="R6"/>
  <c r="P45"/>
  <c r="P6"/>
  <c r="M45"/>
  <c r="M6"/>
  <c r="K6"/>
  <c r="X6"/>
  <c r="X83" s="1"/>
  <c r="F45"/>
  <c r="F6"/>
  <c r="E45"/>
  <c r="E6"/>
  <c r="C6"/>
  <c r="C83" s="1"/>
  <c r="X45"/>
  <c r="D6" i="2"/>
  <c r="C6"/>
  <c r="V6"/>
  <c r="V98" s="1"/>
  <c r="W6"/>
  <c r="S6"/>
  <c r="S98" s="1"/>
  <c r="S99" s="1"/>
  <c r="T6"/>
  <c r="T98" s="1"/>
  <c r="P6"/>
  <c r="P98" s="1"/>
  <c r="Q6"/>
  <c r="M6"/>
  <c r="M98" s="1"/>
  <c r="M99" s="1"/>
  <c r="N6"/>
  <c r="N98" s="1"/>
  <c r="J6"/>
  <c r="J98" s="1"/>
  <c r="K6"/>
  <c r="G6"/>
  <c r="G98" s="1"/>
  <c r="H6"/>
  <c r="X6"/>
  <c r="U6"/>
  <c r="R6"/>
  <c r="O6"/>
  <c r="O79" s="1"/>
  <c r="L6"/>
  <c r="I6"/>
  <c r="D6" i="3"/>
  <c r="D83" s="1"/>
  <c r="AI6"/>
  <c r="AI83" s="1"/>
  <c r="AK6"/>
  <c r="AK83" s="1"/>
  <c r="AD6"/>
  <c r="AF6"/>
  <c r="Y6"/>
  <c r="AA6"/>
  <c r="AA83" s="1"/>
  <c r="T6"/>
  <c r="V6"/>
  <c r="V83" s="1"/>
  <c r="O6"/>
  <c r="Q6"/>
  <c r="J6"/>
  <c r="L6"/>
  <c r="K45"/>
  <c r="D45"/>
  <c r="AI45"/>
  <c r="AD45"/>
  <c r="AD64" s="1"/>
  <c r="AF45"/>
  <c r="Y45"/>
  <c r="AA45"/>
  <c r="T45"/>
  <c r="V45"/>
  <c r="J45"/>
  <c r="L45"/>
  <c r="Q45"/>
  <c r="O45"/>
  <c r="H6"/>
  <c r="E6" i="2"/>
  <c r="N83" i="3" l="1"/>
  <c r="N103"/>
  <c r="AM103"/>
  <c r="AM83"/>
  <c r="J83"/>
  <c r="J103"/>
  <c r="T83"/>
  <c r="T103"/>
  <c r="AD83"/>
  <c r="K60" i="2"/>
  <c r="K98"/>
  <c r="J99" s="1"/>
  <c r="Q98"/>
  <c r="W60"/>
  <c r="W98"/>
  <c r="F83" i="3"/>
  <c r="M83"/>
  <c r="M103"/>
  <c r="R83"/>
  <c r="R103"/>
  <c r="AB83"/>
  <c r="AB103"/>
  <c r="AG83"/>
  <c r="AG103"/>
  <c r="AL83"/>
  <c r="C64"/>
  <c r="X98" i="2"/>
  <c r="L98"/>
  <c r="AD103" i="3"/>
  <c r="D103"/>
  <c r="D105" s="1"/>
  <c r="G99" i="2"/>
  <c r="Q83" i="3"/>
  <c r="Q103"/>
  <c r="P99" i="2"/>
  <c r="V99"/>
  <c r="AC103" i="3"/>
  <c r="AC83"/>
  <c r="O98" i="2"/>
  <c r="AH103" i="3"/>
  <c r="W103"/>
  <c r="L83"/>
  <c r="L103"/>
  <c r="AF83"/>
  <c r="AF103"/>
  <c r="K83"/>
  <c r="K103"/>
  <c r="O83"/>
  <c r="O84" s="1"/>
  <c r="O103"/>
  <c r="Y83"/>
  <c r="Y84" s="1"/>
  <c r="Y103"/>
  <c r="AI84"/>
  <c r="H98" i="2"/>
  <c r="P83" i="3"/>
  <c r="P103"/>
  <c r="U83"/>
  <c r="Z83"/>
  <c r="Z103"/>
  <c r="AE83"/>
  <c r="AE103"/>
  <c r="E83"/>
  <c r="R98" i="2"/>
  <c r="I98"/>
  <c r="X103" i="3"/>
  <c r="H103" s="1"/>
  <c r="AA103"/>
  <c r="V103"/>
  <c r="U79" i="2"/>
  <c r="U60"/>
  <c r="M60"/>
  <c r="S60"/>
  <c r="S79"/>
  <c r="M79"/>
  <c r="J60"/>
  <c r="G60"/>
  <c r="Q60"/>
  <c r="C60"/>
  <c r="C88" i="3"/>
  <c r="C103" s="1"/>
  <c r="E104"/>
  <c r="X64"/>
  <c r="U64"/>
  <c r="T79" i="2"/>
  <c r="L79"/>
  <c r="Q79"/>
  <c r="D64" i="3"/>
  <c r="L64"/>
  <c r="AF64"/>
  <c r="E64"/>
  <c r="P64"/>
  <c r="R64"/>
  <c r="AB64"/>
  <c r="N64"/>
  <c r="S64"/>
  <c r="AH64"/>
  <c r="M64"/>
  <c r="AG64"/>
  <c r="AK64"/>
  <c r="N60" i="2"/>
  <c r="G79"/>
  <c r="W79"/>
  <c r="C79"/>
  <c r="K79"/>
  <c r="O60"/>
  <c r="X60"/>
  <c r="P79"/>
  <c r="T60"/>
  <c r="S61" s="1"/>
  <c r="H60"/>
  <c r="N79"/>
  <c r="M80" s="1"/>
  <c r="P60"/>
  <c r="V79"/>
  <c r="D60"/>
  <c r="Y64" i="3"/>
  <c r="T64"/>
  <c r="O64"/>
  <c r="O65" s="1"/>
  <c r="V64"/>
  <c r="AA64"/>
  <c r="Q64"/>
  <c r="AI64"/>
  <c r="W64"/>
  <c r="Z64"/>
  <c r="AE64"/>
  <c r="AD65" s="1"/>
  <c r="AJ64"/>
  <c r="AL64"/>
  <c r="AC64"/>
  <c r="AM64"/>
  <c r="F64"/>
  <c r="J64"/>
  <c r="K64"/>
  <c r="X79" i="2"/>
  <c r="R79"/>
  <c r="H79"/>
  <c r="V60"/>
  <c r="V61" s="1"/>
  <c r="R60"/>
  <c r="J79"/>
  <c r="D79"/>
  <c r="I79"/>
  <c r="I60"/>
  <c r="L60"/>
  <c r="T84" i="3" l="1"/>
  <c r="Y104"/>
  <c r="E98" i="2"/>
  <c r="J104" i="3"/>
  <c r="Y65"/>
  <c r="E65"/>
  <c r="D66" s="1"/>
  <c r="AI65"/>
  <c r="AD84"/>
  <c r="J84"/>
  <c r="H83"/>
  <c r="J65"/>
  <c r="T65"/>
  <c r="E84"/>
  <c r="O104"/>
  <c r="AD104"/>
  <c r="T104"/>
  <c r="D85"/>
  <c r="G61" i="2"/>
  <c r="J61" s="1"/>
  <c r="M61"/>
  <c r="S80"/>
  <c r="C62"/>
  <c r="P80"/>
  <c r="J80"/>
  <c r="G80"/>
  <c r="P61"/>
  <c r="V80"/>
  <c r="H64" i="3"/>
  <c r="C81" i="2"/>
  <c r="E60"/>
  <c r="E79"/>
  <c r="G101" i="3" l="1"/>
</calcChain>
</file>

<file path=xl/sharedStrings.xml><?xml version="1.0" encoding="utf-8"?>
<sst xmlns="http://schemas.openxmlformats.org/spreadsheetml/2006/main" count="515" uniqueCount="154">
  <si>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</si>
  <si>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</si>
  <si>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</si>
  <si>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</si>
  <si>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</si>
  <si>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</si>
  <si>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</si>
  <si>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</si>
  <si>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</si>
  <si>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</si>
  <si>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</si>
  <si>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</si>
  <si>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</si>
  <si>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</si>
  <si>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</si>
  <si>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</si>
  <si>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Z;E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</si>
  <si>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</si>
  <si>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</si>
  <si>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</si>
  <si>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</si>
  <si>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</si>
  <si>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</si>
  <si>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Język obcy</t>
  </si>
  <si>
    <t>C1.</t>
  </si>
  <si>
    <t>Technologie informacyjne</t>
  </si>
  <si>
    <t>C2.</t>
  </si>
  <si>
    <t>Prawo administracyjne</t>
  </si>
  <si>
    <t>Postępowanie administracyjne</t>
  </si>
  <si>
    <t>Teoria bezpieczeństwa</t>
  </si>
  <si>
    <t xml:space="preserve">Kryminologia </t>
  </si>
  <si>
    <t>Przestępczość zorganizowana i jej zwalczanie</t>
  </si>
  <si>
    <t>Ochrona danych osobowych i informacji niejawnych</t>
  </si>
  <si>
    <t>Bezpieczeństwo społeczności lokalnej i kształtowanie bezpiecznych przestrzeni</t>
  </si>
  <si>
    <t>Podstawy organizacji i zarządzania</t>
  </si>
  <si>
    <t>E</t>
  </si>
  <si>
    <t xml:space="preserve">Edukacja dla bezpieczeństwa </t>
  </si>
  <si>
    <t>Wstęp do nauki o bezpieczeństwie</t>
  </si>
  <si>
    <t>Historia bezpieczeństwa wewnętrznego</t>
  </si>
  <si>
    <t>Administracja publiczna</t>
  </si>
  <si>
    <t>Konstytucyjne podstawy bezpieczeństwa</t>
  </si>
  <si>
    <t>Prywatny sektor bezpieczeństwa</t>
  </si>
  <si>
    <t>Bezpieczeństwo militarne</t>
  </si>
  <si>
    <t>Bezpieczeństwo państwa</t>
  </si>
  <si>
    <t>Przestępczość kryminalna i gospodarcza</t>
  </si>
  <si>
    <t>Zwalczanie terroryzmu</t>
  </si>
  <si>
    <t>Zarządzanie w sytuacjach kryzysowych</t>
  </si>
  <si>
    <t>Stany nadzwyczajne w państwie</t>
  </si>
  <si>
    <t>e-learning
(e-l)</t>
  </si>
  <si>
    <t>liczba godzin pracy własnej studenta
(bez e-l)</t>
  </si>
  <si>
    <t>Bezpośr.</t>
  </si>
  <si>
    <t>e-l</t>
  </si>
  <si>
    <t>Podstawy bezpieczeństwa w komunikacji powszechnej i transporcie</t>
  </si>
  <si>
    <t>Społeczne i techniczne aspekty bezpieczeństwa cybernetycznego </t>
  </si>
  <si>
    <t>Komunikacja społeczna w sieci. Techniki manipulacji</t>
  </si>
  <si>
    <t>Zagrożenia terrorystyczne w cyberprzestrzeni</t>
  </si>
  <si>
    <t>Interwencja kryzysowa w zakresie cyberzagrożeń</t>
  </si>
  <si>
    <t>Profilaktyka zagrożeń cyberprzestrzeni i mediów cyfrowych</t>
  </si>
  <si>
    <t xml:space="preserve">Problemy społeczeństwa nadzorowanego </t>
  </si>
  <si>
    <t>Liczba godzin (bezpośrednie+e-learning)</t>
  </si>
  <si>
    <t>Wprowadzenie do psychopedagogiki mediów</t>
  </si>
  <si>
    <t>C2</t>
  </si>
  <si>
    <t>Historia Policji</t>
  </si>
  <si>
    <t>Psychologia emocji i konfliktu ze sztuką negocjacji</t>
  </si>
  <si>
    <t>Proseminarium</t>
  </si>
  <si>
    <t>PRZEDMIOTY SPECJALNOŚCIOWE   II
Specjalista ds. bezpieczeństwa cyberprzestrzeni</t>
  </si>
  <si>
    <t>PRZEDMIOTY SPECJALNOŚCIOWE   I
Bezpieczeństwo publiczne ze szkoleniem policyjnym</t>
  </si>
  <si>
    <t xml:space="preserve">Ochrona własności intelektualnej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</si>
  <si>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</si>
  <si>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</si>
  <si>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r>
      <t xml:space="preserve">Nauka o państwie i prawie
</t>
    </r>
    <r>
      <rPr>
        <i/>
        <sz val="10"/>
        <rFont val="Garamond"/>
        <family val="1"/>
        <charset val="238"/>
      </rPr>
      <t>(poz. 1 - szkol policji  - 2 godz)</t>
    </r>
  </si>
  <si>
    <r>
      <t xml:space="preserve">Prawa człowieka
</t>
    </r>
    <r>
      <rPr>
        <i/>
        <sz val="10"/>
        <rFont val="Garamond"/>
        <family val="1"/>
        <charset val="238"/>
      </rPr>
      <t>(poz. 9 - szkol policji  - 8 godz)</t>
    </r>
  </si>
  <si>
    <r>
      <t xml:space="preserve">Kryminalistyka
</t>
    </r>
    <r>
      <rPr>
        <i/>
        <sz val="10"/>
        <rFont val="Garamond"/>
        <family val="1"/>
        <charset val="238"/>
      </rPr>
      <t>(poz. 5-6-7-8 - szkol policji  - 24 godz)</t>
    </r>
  </si>
  <si>
    <r>
      <t xml:space="preserve">Etyka zawodowa funkcjonariuszy służb państwowych
</t>
    </r>
    <r>
      <rPr>
        <i/>
        <sz val="10"/>
        <rFont val="Garamond"/>
        <family val="1"/>
        <charset val="238"/>
      </rPr>
      <t>(poz. 9 - szkol policji  - 3 godz)</t>
    </r>
  </si>
  <si>
    <r>
      <t xml:space="preserve">Resocjalizacja osób niedostosowanych społecznie
</t>
    </r>
    <r>
      <rPr>
        <i/>
        <sz val="10"/>
        <rFont val="Garamond"/>
        <family val="1"/>
        <charset val="238"/>
      </rPr>
      <t>(poz. 32 - szkol pol - 4 g)</t>
    </r>
  </si>
  <si>
    <r>
      <t xml:space="preserve">Prawo karne materialne
</t>
    </r>
    <r>
      <rPr>
        <i/>
        <sz val="10"/>
        <rFont val="Garamond"/>
        <family val="1"/>
        <charset val="238"/>
      </rPr>
      <t>(poz. 2-3 - szkol policji  - 54 godz)</t>
    </r>
  </si>
  <si>
    <r>
      <t xml:space="preserve">Prawo wykroczeń
</t>
    </r>
    <r>
      <rPr>
        <i/>
        <sz val="10"/>
        <rFont val="Garamond"/>
        <family val="1"/>
        <charset val="238"/>
      </rPr>
      <t>(poz. 25-26-27-28-29-30-31- szkol policji  - 19  godz)</t>
    </r>
  </si>
  <si>
    <r>
      <t xml:space="preserve">Udzielanie pierwszej pomocy
</t>
    </r>
    <r>
      <rPr>
        <i/>
        <sz val="10"/>
        <rFont val="Garamond"/>
        <family val="1"/>
        <charset val="238"/>
      </rPr>
      <t>(poz. 14 - szkol policji  - 40 godz)</t>
    </r>
  </si>
  <si>
    <r>
      <t xml:space="preserve">Prawo karne procesowe
</t>
    </r>
    <r>
      <rPr>
        <i/>
        <sz val="10"/>
        <rFont val="Garamond"/>
        <family val="1"/>
        <charset val="238"/>
      </rPr>
      <t>(poz. 4 - szkol policji  - 6 godz)</t>
    </r>
  </si>
  <si>
    <r>
      <t xml:space="preserve">Prawo policyjne
</t>
    </r>
    <r>
      <rPr>
        <i/>
        <sz val="10"/>
        <rFont val="Garamond"/>
        <family val="1"/>
        <charset val="238"/>
      </rPr>
      <t>(poz. 10-11-12-13, 15-16-17-18-19 - szkol policji  - 53 godz)</t>
    </r>
  </si>
  <si>
    <r>
      <t xml:space="preserve">Prawo o ruchu drogowym
</t>
    </r>
    <r>
      <rPr>
        <i/>
        <sz val="10"/>
        <rFont val="Garamond"/>
        <family val="1"/>
        <charset val="238"/>
      </rPr>
      <t>(poz. 20-21-22-23-24 - szkol policji  - 24 godz)</t>
    </r>
  </si>
  <si>
    <t>Obowiązkowe szkolenie BHP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</si>
  <si>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</si>
  <si>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</si>
  <si>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</si>
  <si>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</si>
  <si>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</si>
  <si>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bezpieczeństwo wewnętrzne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ogólnoakademicki</t>
    </r>
  </si>
  <si>
    <r>
      <t xml:space="preserve">ZO, </t>
    </r>
    <r>
      <rPr>
        <b/>
        <sz val="10"/>
        <rFont val="Garamond"/>
        <family val="1"/>
        <charset val="238"/>
      </rPr>
      <t>E</t>
    </r>
  </si>
  <si>
    <t>Obowiązkowe szkolenie biblioteczne
Wychowanie fizyczne - 30h</t>
  </si>
  <si>
    <t>ZO;E</t>
  </si>
  <si>
    <t>Instytucje bezpieczeństwa wewnętrznego i ochrony prawnej</t>
  </si>
  <si>
    <t>Bezpieczeństwo społeczne, kulturowe i ekologiczne</t>
  </si>
  <si>
    <t>Bezpieczeństwo międzynarodowe, granic i polityka migracyjna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</si>
  <si>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</si>
  <si>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t>Wybrane zagadnienia nowoczesnych systemów łączności  i zagrożeń cyberprzestrzeni</t>
  </si>
  <si>
    <r>
      <t xml:space="preserve">Taktyka i techniki interwencji i samoobrony z zasadami użycia broni palnej
</t>
    </r>
    <r>
      <rPr>
        <i/>
        <sz val="10"/>
        <rFont val="Garamond"/>
        <family val="1"/>
        <charset val="238"/>
      </rPr>
      <t>(poz. 33 - szkol policji - 22 godz)</t>
    </r>
  </si>
  <si>
    <t>Podstawy i edukacja bezpieczeństwa w cyberprzestrzeni</t>
  </si>
  <si>
    <t>Bezpieczeństwo teleinformatyczne i kryptologia</t>
  </si>
  <si>
    <t>Społeczno-prawne zagadnienia bezpieczeństwa w cyberprzestrzeni</t>
  </si>
  <si>
    <t>Terapia uzależnień od mediów cyfrowych</t>
  </si>
  <si>
    <t>Obrona terytorialna i obrona cywilna</t>
  </si>
  <si>
    <t>9ZO, 3E</t>
  </si>
  <si>
    <t>11ZO, 1E</t>
  </si>
  <si>
    <t>9ZO, 1E</t>
  </si>
  <si>
    <t>7ZO, 2E</t>
  </si>
  <si>
    <t>6ZO, 5E</t>
  </si>
  <si>
    <t>4ZO, 2E</t>
  </si>
  <si>
    <t>6ZO</t>
  </si>
  <si>
    <t>Dokumentacja niejawna - wytwarzanie, przetwarzanie i nieszczenie</t>
  </si>
  <si>
    <r>
      <rPr>
        <sz val="10"/>
        <color indexed="8"/>
        <rFont val="Garamond"/>
        <family val="1"/>
        <charset val="238"/>
      </rPr>
      <t xml:space="preserve">ZO, </t>
    </r>
    <r>
      <rPr>
        <b/>
        <sz val="10"/>
        <color indexed="8"/>
        <rFont val="Garamond"/>
        <family val="1"/>
        <charset val="238"/>
      </rPr>
      <t>E</t>
    </r>
  </si>
  <si>
    <t>3E, 9ZO</t>
  </si>
  <si>
    <t>12ZO</t>
  </si>
  <si>
    <t>1E, 11ZO</t>
  </si>
  <si>
    <t>4E, 8ZO</t>
  </si>
  <si>
    <t>1E, 9ZO</t>
  </si>
  <si>
    <t>2E, 7ZO</t>
  </si>
  <si>
    <t>2E, 4ZO</t>
  </si>
  <si>
    <t>13E, 51ZO</t>
  </si>
  <si>
    <t>13E, 50ZO</t>
  </si>
  <si>
    <t>8ZO, 4E</t>
  </si>
  <si>
    <t>5E, 6ZO</t>
  </si>
  <si>
    <t>Plan studiów
Forma studiów: studia stacjonarne
Kierunek: bezpieczeństwo wewnętrzne
Poziom: studia pierwszego stopnia
Profil: ogólnoakademicki</t>
  </si>
  <si>
    <t>6 tyg. x 30h</t>
  </si>
  <si>
    <t>Patologie społeczne w świecie realnym i wirtualnym</t>
  </si>
  <si>
    <t>Globalne zagrożenia bezpieczeństwa</t>
  </si>
  <si>
    <t>Cyberprzemoc i cyberprzestępczość </t>
  </si>
  <si>
    <t xml:space="preserve">Obowiązkowe szkolenie biblioteczne
</t>
  </si>
  <si>
    <t>ZAKRES STUDIÓW III
Detektywistyka z elementami ochrony osób i mienia</t>
  </si>
  <si>
    <t>Zabezpieczenie imprez masowych</t>
  </si>
  <si>
    <t>Dektywistyka</t>
  </si>
  <si>
    <t>Prawo karne</t>
  </si>
  <si>
    <t>Taktyka i techniki interwencji i samoobrony ze szkoleniem strzeleckim</t>
  </si>
  <si>
    <t>Działalność gospodarcza w zakresie usług detektywistycznych i usług ochroniarskich</t>
  </si>
  <si>
    <t>Ochrona mienia i obiektów infrastruktury krytycznej Sporządzanie planów ochrony obiektów.</t>
  </si>
  <si>
    <t>Metody i techniki działań detektywa</t>
  </si>
  <si>
    <t>Wywiad gospodarczy i ochrona informacji w przedsiębiorstwie</t>
  </si>
  <si>
    <t>Czynności operacyjno-rozpoznawcze</t>
  </si>
  <si>
    <t>Analiza informacji, rodzaje dokumentów analitycznych, rola analizy w wykrywaniu patologii,</t>
  </si>
  <si>
    <t>Prawa i obowiązki detektywa</t>
  </si>
  <si>
    <t>12E, 45ZO</t>
  </si>
  <si>
    <t>4E, 9ZO</t>
  </si>
  <si>
    <t>2E, 10ZO</t>
  </si>
  <si>
    <t>1E,10ZO</t>
  </si>
  <si>
    <t>5E, 7ZO</t>
  </si>
  <si>
    <t>1E, 8ZO</t>
  </si>
  <si>
    <t>2E, 6ZO</t>
  </si>
  <si>
    <t>Służba porządkowa i informacyjna</t>
  </si>
  <si>
    <t>7E, 4ZO</t>
  </si>
  <si>
    <t>2E,4ZO</t>
  </si>
  <si>
    <t>D3</t>
  </si>
  <si>
    <t>C3</t>
  </si>
  <si>
    <t>ZAKRES STUDIÓW I
Bezpieczeństwo publiczne ze szkoleniem policyjnym</t>
  </si>
  <si>
    <t>ZAKRES STUDIÓW I
Specjalista ds. bezpieczeństwa cyberprzestrzeni</t>
  </si>
</sst>
</file>

<file path=xl/styles.xml><?xml version="1.0" encoding="utf-8"?>
<styleSheet xmlns="http://schemas.openxmlformats.org/spreadsheetml/2006/main">
  <fonts count="32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0"/>
      <name val="Arial"/>
      <family val="2"/>
      <charset val="238"/>
    </font>
    <font>
      <sz val="10"/>
      <color indexed="10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0" fontId="4" fillId="0" borderId="0"/>
  </cellStyleXfs>
  <cellXfs count="68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4" fillId="0" borderId="0" xfId="0" applyFont="1"/>
    <xf numFmtId="1" fontId="9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16" fillId="0" borderId="0" xfId="0" applyFont="1"/>
    <xf numFmtId="0" fontId="5" fillId="7" borderId="30" xfId="2" applyFont="1" applyFill="1" applyBorder="1" applyAlignment="1">
      <alignment horizontal="center" vertical="center" wrapText="1"/>
    </xf>
    <xf numFmtId="0" fontId="5" fillId="7" borderId="31" xfId="2" applyFont="1" applyFill="1" applyBorder="1" applyAlignment="1">
      <alignment horizontal="center" vertical="center" wrapText="1"/>
    </xf>
    <xf numFmtId="0" fontId="5" fillId="7" borderId="32" xfId="2" applyFont="1" applyFill="1" applyBorder="1" applyAlignment="1">
      <alignment horizontal="center" vertical="center" wrapText="1"/>
    </xf>
    <xf numFmtId="0" fontId="5" fillId="7" borderId="29" xfId="2" applyFont="1" applyFill="1" applyBorder="1" applyAlignment="1">
      <alignment horizontal="center" vertical="center" wrapText="1"/>
    </xf>
    <xf numFmtId="1" fontId="5" fillId="7" borderId="32" xfId="2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5" borderId="33" xfId="2" applyFont="1" applyFill="1" applyBorder="1" applyAlignment="1">
      <alignment horizontal="left" vertical="center" wrapText="1"/>
    </xf>
    <xf numFmtId="1" fontId="8" fillId="8" borderId="33" xfId="2" applyNumberFormat="1" applyFont="1" applyFill="1" applyBorder="1" applyAlignment="1">
      <alignment horizontal="center" vertical="center" wrapText="1"/>
    </xf>
    <xf numFmtId="1" fontId="8" fillId="5" borderId="6" xfId="2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3" xfId="2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4" xfId="2" applyFont="1" applyBorder="1" applyAlignment="1">
      <alignment horizontal="left" vertical="center" wrapText="1"/>
    </xf>
    <xf numFmtId="1" fontId="8" fillId="8" borderId="34" xfId="2" applyNumberFormat="1" applyFont="1" applyFill="1" applyBorder="1" applyAlignment="1">
      <alignment horizontal="center" vertical="center" wrapText="1"/>
    </xf>
    <xf numFmtId="1" fontId="8" fillId="5" borderId="35" xfId="2" applyNumberFormat="1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left" vertical="center" wrapText="1"/>
    </xf>
    <xf numFmtId="1" fontId="8" fillId="5" borderId="33" xfId="2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vertical="center"/>
    </xf>
    <xf numFmtId="0" fontId="20" fillId="5" borderId="29" xfId="0" applyFont="1" applyFill="1" applyBorder="1" applyAlignment="1">
      <alignment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5" borderId="3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8" fillId="5" borderId="30" xfId="2" applyFont="1" applyFill="1" applyBorder="1" applyAlignment="1">
      <alignment horizontal="left" vertical="center" wrapText="1"/>
    </xf>
    <xf numFmtId="0" fontId="8" fillId="5" borderId="32" xfId="2" applyFont="1" applyFill="1" applyBorder="1" applyAlignment="1">
      <alignment horizontal="left" vertical="center" wrapText="1"/>
    </xf>
    <xf numFmtId="0" fontId="8" fillId="0" borderId="32" xfId="2" applyFont="1" applyBorder="1" applyAlignment="1">
      <alignment horizontal="left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29" xfId="2" applyFont="1" applyFill="1" applyBorder="1" applyAlignment="1">
      <alignment horizontal="left" vertical="center" wrapText="1"/>
    </xf>
    <xf numFmtId="1" fontId="9" fillId="6" borderId="40" xfId="2" applyNumberFormat="1" applyFont="1" applyFill="1" applyBorder="1" applyAlignment="1">
      <alignment horizontal="center" vertical="center" wrapText="1"/>
    </xf>
    <xf numFmtId="1" fontId="9" fillId="6" borderId="14" xfId="2" applyNumberFormat="1" applyFont="1" applyFill="1" applyBorder="1" applyAlignment="1">
      <alignment horizontal="center" vertical="center" wrapText="1"/>
    </xf>
    <xf numFmtId="0" fontId="9" fillId="6" borderId="14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1" fontId="8" fillId="8" borderId="30" xfId="2" applyNumberFormat="1" applyFont="1" applyFill="1" applyBorder="1" applyAlignment="1">
      <alignment horizontal="center" vertical="center" wrapText="1"/>
    </xf>
    <xf numFmtId="1" fontId="8" fillId="8" borderId="32" xfId="2" applyNumberFormat="1" applyFont="1" applyFill="1" applyBorder="1" applyAlignment="1">
      <alignment horizontal="center" vertical="center" wrapText="1"/>
    </xf>
    <xf numFmtId="1" fontId="8" fillId="8" borderId="31" xfId="2" applyNumberFormat="1" applyFont="1" applyFill="1" applyBorder="1" applyAlignment="1">
      <alignment horizontal="center" vertical="center" wrapText="1"/>
    </xf>
    <xf numFmtId="1" fontId="8" fillId="8" borderId="29" xfId="2" applyNumberFormat="1" applyFont="1" applyFill="1" applyBorder="1" applyAlignment="1">
      <alignment horizontal="center" vertical="center" wrapText="1"/>
    </xf>
    <xf numFmtId="0" fontId="8" fillId="8" borderId="30" xfId="2" applyFont="1" applyFill="1" applyBorder="1" applyAlignment="1">
      <alignment horizontal="center" vertical="center" wrapText="1"/>
    </xf>
    <xf numFmtId="0" fontId="8" fillId="8" borderId="32" xfId="2" applyFont="1" applyFill="1" applyBorder="1" applyAlignment="1">
      <alignment horizontal="center" vertical="center" wrapText="1"/>
    </xf>
    <xf numFmtId="0" fontId="8" fillId="8" borderId="29" xfId="2" applyFont="1" applyFill="1" applyBorder="1" applyAlignment="1">
      <alignment horizontal="center" vertical="center" wrapText="1"/>
    </xf>
    <xf numFmtId="1" fontId="5" fillId="5" borderId="32" xfId="2" applyNumberFormat="1" applyFont="1" applyFill="1" applyBorder="1" applyAlignment="1">
      <alignment horizontal="center" vertical="center" wrapText="1"/>
    </xf>
    <xf numFmtId="1" fontId="5" fillId="5" borderId="30" xfId="2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1" fontId="8" fillId="5" borderId="32" xfId="2" applyNumberFormat="1" applyFont="1" applyFill="1" applyBorder="1" applyAlignment="1">
      <alignment horizontal="center" vertical="center" wrapText="1"/>
    </xf>
    <xf numFmtId="1" fontId="8" fillId="5" borderId="29" xfId="2" applyNumberFormat="1" applyFont="1" applyFill="1" applyBorder="1" applyAlignment="1">
      <alignment horizontal="center" vertical="center" wrapText="1"/>
    </xf>
    <xf numFmtId="1" fontId="8" fillId="5" borderId="30" xfId="2" applyNumberFormat="1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43" xfId="0" applyFont="1" applyFill="1" applyBorder="1" applyAlignment="1">
      <alignment vertical="center" wrapText="1"/>
    </xf>
    <xf numFmtId="0" fontId="18" fillId="5" borderId="44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horizontal="center" vertical="center" wrapText="1"/>
    </xf>
    <xf numFmtId="1" fontId="8" fillId="5" borderId="31" xfId="2" applyNumberFormat="1" applyFont="1" applyFill="1" applyBorder="1" applyAlignment="1">
      <alignment horizontal="center" vertical="center" wrapText="1"/>
    </xf>
    <xf numFmtId="0" fontId="8" fillId="8" borderId="33" xfId="2" applyFont="1" applyFill="1" applyBorder="1" applyAlignment="1">
      <alignment horizontal="center" vertical="center" wrapText="1"/>
    </xf>
    <xf numFmtId="0" fontId="5" fillId="7" borderId="33" xfId="2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1" fontId="8" fillId="5" borderId="46" xfId="2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vertical="center" wrapText="1"/>
    </xf>
    <xf numFmtId="0" fontId="20" fillId="5" borderId="3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center" vertical="center"/>
    </xf>
    <xf numFmtId="0" fontId="8" fillId="10" borderId="51" xfId="0" applyFont="1" applyFill="1" applyBorder="1" applyAlignment="1">
      <alignment vertical="center" wrapText="1"/>
    </xf>
    <xf numFmtId="0" fontId="8" fillId="10" borderId="0" xfId="0" applyFont="1" applyFill="1" applyBorder="1" applyAlignment="1">
      <alignment vertical="center" wrapText="1"/>
    </xf>
    <xf numFmtId="0" fontId="8" fillId="10" borderId="52" xfId="0" applyFont="1" applyFill="1" applyBorder="1" applyAlignment="1">
      <alignment vertical="center" wrapText="1"/>
    </xf>
    <xf numFmtId="0" fontId="8" fillId="10" borderId="53" xfId="0" applyFont="1" applyFill="1" applyBorder="1" applyAlignment="1">
      <alignment vertical="center" wrapText="1"/>
    </xf>
    <xf numFmtId="0" fontId="8" fillId="10" borderId="20" xfId="0" applyFont="1" applyFill="1" applyBorder="1" applyAlignment="1">
      <alignment vertical="center" wrapText="1"/>
    </xf>
    <xf numFmtId="0" fontId="8" fillId="10" borderId="54" xfId="0" applyFont="1" applyFill="1" applyBorder="1" applyAlignment="1">
      <alignment vertical="center" wrapText="1"/>
    </xf>
    <xf numFmtId="0" fontId="2" fillId="10" borderId="50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1" fillId="10" borderId="45" xfId="0" applyFont="1" applyFill="1" applyBorder="1" applyAlignment="1">
      <alignment horizontal="center"/>
    </xf>
    <xf numFmtId="0" fontId="2" fillId="10" borderId="50" xfId="0" applyFont="1" applyFill="1" applyBorder="1" applyAlignment="1"/>
    <xf numFmtId="0" fontId="2" fillId="10" borderId="38" xfId="0" applyFont="1" applyFill="1" applyBorder="1" applyAlignment="1"/>
    <xf numFmtId="0" fontId="2" fillId="10" borderId="51" xfId="0" applyFont="1" applyFill="1" applyBorder="1" applyAlignment="1"/>
    <xf numFmtId="0" fontId="2" fillId="10" borderId="0" xfId="0" applyFont="1" applyFill="1" applyBorder="1" applyAlignment="1"/>
    <xf numFmtId="0" fontId="2" fillId="10" borderId="5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2" fillId="10" borderId="53" xfId="0" applyFont="1" applyFill="1" applyBorder="1" applyAlignment="1"/>
    <xf numFmtId="0" fontId="2" fillId="10" borderId="20" xfId="0" applyFont="1" applyFill="1" applyBorder="1" applyAlignment="1"/>
    <xf numFmtId="0" fontId="2" fillId="10" borderId="52" xfId="0" applyFont="1" applyFill="1" applyBorder="1" applyAlignment="1">
      <alignment horizontal="center"/>
    </xf>
    <xf numFmtId="0" fontId="8" fillId="10" borderId="25" xfId="0" applyFont="1" applyFill="1" applyBorder="1" applyAlignment="1">
      <alignment vertical="center" wrapText="1"/>
    </xf>
    <xf numFmtId="0" fontId="8" fillId="10" borderId="34" xfId="0" applyFont="1" applyFill="1" applyBorder="1" applyAlignment="1">
      <alignment vertical="center" wrapText="1"/>
    </xf>
    <xf numFmtId="0" fontId="8" fillId="10" borderId="55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 wrapText="1"/>
    </xf>
    <xf numFmtId="0" fontId="8" fillId="10" borderId="15" xfId="0" applyFont="1" applyFill="1" applyBorder="1" applyAlignment="1">
      <alignment vertical="center" wrapText="1"/>
    </xf>
    <xf numFmtId="0" fontId="8" fillId="10" borderId="47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25" xfId="0" applyFont="1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8" fillId="10" borderId="50" xfId="0" applyFont="1" applyFill="1" applyBorder="1" applyAlignment="1">
      <alignment vertical="center" wrapText="1"/>
    </xf>
    <xf numFmtId="0" fontId="8" fillId="10" borderId="38" xfId="0" applyFont="1" applyFill="1" applyBorder="1" applyAlignment="1">
      <alignment vertical="center" wrapText="1"/>
    </xf>
    <xf numFmtId="0" fontId="8" fillId="10" borderId="45" xfId="0" applyFont="1" applyFill="1" applyBorder="1" applyAlignment="1">
      <alignment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vertical="center"/>
    </xf>
    <xf numFmtId="0" fontId="8" fillId="10" borderId="15" xfId="0" applyFont="1" applyFill="1" applyBorder="1" applyAlignment="1">
      <alignment vertical="center"/>
    </xf>
    <xf numFmtId="0" fontId="8" fillId="10" borderId="47" xfId="0" applyFont="1" applyFill="1" applyBorder="1" applyAlignment="1">
      <alignment vertical="center"/>
    </xf>
    <xf numFmtId="0" fontId="8" fillId="10" borderId="51" xfId="0" applyFont="1" applyFill="1" applyBorder="1" applyAlignment="1">
      <alignment vertical="center"/>
    </xf>
    <xf numFmtId="0" fontId="8" fillId="10" borderId="0" xfId="0" applyFont="1" applyFill="1" applyBorder="1" applyAlignment="1">
      <alignment vertical="center"/>
    </xf>
    <xf numFmtId="0" fontId="8" fillId="10" borderId="52" xfId="0" applyFont="1" applyFill="1" applyBorder="1" applyAlignment="1">
      <alignment vertical="center"/>
    </xf>
    <xf numFmtId="0" fontId="8" fillId="10" borderId="25" xfId="0" applyFont="1" applyFill="1" applyBorder="1" applyAlignment="1">
      <alignment vertical="center"/>
    </xf>
    <xf numFmtId="0" fontId="8" fillId="10" borderId="34" xfId="0" applyFont="1" applyFill="1" applyBorder="1" applyAlignment="1">
      <alignment vertical="center"/>
    </xf>
    <xf numFmtId="0" fontId="8" fillId="10" borderId="55" xfId="0" applyFont="1" applyFill="1" applyBorder="1" applyAlignment="1">
      <alignment vertical="center"/>
    </xf>
    <xf numFmtId="0" fontId="5" fillId="10" borderId="5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56" xfId="0" applyFont="1" applyFill="1" applyBorder="1" applyAlignment="1">
      <alignment horizontal="center" vertical="center" wrapText="1"/>
    </xf>
    <xf numFmtId="0" fontId="8" fillId="10" borderId="57" xfId="0" applyFont="1" applyFill="1" applyBorder="1" applyAlignment="1">
      <alignment horizontal="center" vertical="center" wrapText="1"/>
    </xf>
    <xf numFmtId="0" fontId="8" fillId="10" borderId="58" xfId="0" applyFont="1" applyFill="1" applyBorder="1" applyAlignment="1">
      <alignment horizontal="center" vertical="center" wrapText="1"/>
    </xf>
    <xf numFmtId="1" fontId="5" fillId="11" borderId="26" xfId="2" applyNumberFormat="1" applyFont="1" applyFill="1" applyBorder="1" applyAlignment="1">
      <alignment horizontal="center" vertical="center" wrapText="1"/>
    </xf>
    <xf numFmtId="0" fontId="5" fillId="11" borderId="59" xfId="2" applyFont="1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30" xfId="2" applyFont="1" applyFill="1" applyBorder="1" applyAlignment="1">
      <alignment horizontal="center" vertical="center" wrapText="1"/>
    </xf>
    <xf numFmtId="0" fontId="5" fillId="11" borderId="32" xfId="2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62" xfId="0" applyFont="1" applyFill="1" applyBorder="1" applyAlignment="1">
      <alignment horizontal="center" vertical="center" wrapText="1"/>
    </xf>
    <xf numFmtId="0" fontId="5" fillId="11" borderId="6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1" fontId="5" fillId="11" borderId="46" xfId="2" applyNumberFormat="1" applyFont="1" applyFill="1" applyBorder="1" applyAlignment="1">
      <alignment horizontal="center" vertical="center" wrapText="1"/>
    </xf>
    <xf numFmtId="0" fontId="5" fillId="11" borderId="64" xfId="2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vertical="center" wrapText="1"/>
    </xf>
    <xf numFmtId="0" fontId="8" fillId="10" borderId="19" xfId="0" applyFont="1" applyFill="1" applyBorder="1" applyAlignment="1">
      <alignment vertical="center" wrapText="1"/>
    </xf>
    <xf numFmtId="0" fontId="8" fillId="10" borderId="65" xfId="0" applyFont="1" applyFill="1" applyBorder="1" applyAlignment="1">
      <alignment vertical="center" wrapText="1"/>
    </xf>
    <xf numFmtId="0" fontId="8" fillId="10" borderId="64" xfId="0" applyFont="1" applyFill="1" applyBorder="1" applyAlignment="1">
      <alignment vertical="center" wrapText="1"/>
    </xf>
    <xf numFmtId="0" fontId="8" fillId="10" borderId="21" xfId="0" applyFont="1" applyFill="1" applyBorder="1" applyAlignment="1">
      <alignment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5" fillId="12" borderId="29" xfId="2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 wrapText="1"/>
    </xf>
    <xf numFmtId="1" fontId="12" fillId="13" borderId="34" xfId="2" applyNumberFormat="1" applyFont="1" applyFill="1" applyBorder="1" applyAlignment="1">
      <alignment horizontal="center" vertical="center" wrapText="1"/>
    </xf>
    <xf numFmtId="1" fontId="12" fillId="13" borderId="35" xfId="2" applyNumberFormat="1" applyFont="1" applyFill="1" applyBorder="1" applyAlignment="1">
      <alignment horizontal="center" vertical="center" wrapText="1"/>
    </xf>
    <xf numFmtId="1" fontId="12" fillId="13" borderId="66" xfId="2" applyNumberFormat="1" applyFont="1" applyFill="1" applyBorder="1" applyAlignment="1">
      <alignment horizontal="center" vertical="center" wrapText="1"/>
    </xf>
    <xf numFmtId="1" fontId="12" fillId="13" borderId="46" xfId="2" applyNumberFormat="1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vertical="center" wrapText="1"/>
    </xf>
    <xf numFmtId="0" fontId="5" fillId="12" borderId="29" xfId="2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vertical="center" wrapText="1"/>
    </xf>
    <xf numFmtId="0" fontId="13" fillId="9" borderId="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/>
    </xf>
    <xf numFmtId="0" fontId="8" fillId="0" borderId="69" xfId="0" applyFont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3" fillId="5" borderId="15" xfId="0" applyFont="1" applyFill="1" applyBorder="1" applyAlignment="1">
      <alignment horizontal="center" vertical="center"/>
    </xf>
    <xf numFmtId="0" fontId="12" fillId="10" borderId="38" xfId="0" applyFont="1" applyFill="1" applyBorder="1" applyAlignment="1">
      <alignment horizontal="center" vertical="center" wrapText="1"/>
    </xf>
    <xf numFmtId="0" fontId="8" fillId="10" borderId="38" xfId="0" applyFont="1" applyFill="1" applyBorder="1" applyAlignment="1">
      <alignment horizontal="center" vertical="center" wrapText="1"/>
    </xf>
    <xf numFmtId="0" fontId="5" fillId="10" borderId="45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vertical="center" wrapText="1"/>
    </xf>
    <xf numFmtId="0" fontId="17" fillId="10" borderId="15" xfId="0" applyFont="1" applyFill="1" applyBorder="1" applyAlignment="1">
      <alignment vertical="center" wrapText="1"/>
    </xf>
    <xf numFmtId="0" fontId="17" fillId="10" borderId="47" xfId="0" applyFont="1" applyFill="1" applyBorder="1" applyAlignment="1">
      <alignment vertical="center" wrapText="1"/>
    </xf>
    <xf numFmtId="0" fontId="17" fillId="10" borderId="51" xfId="0" applyFont="1" applyFill="1" applyBorder="1" applyAlignment="1">
      <alignment vertical="center" wrapText="1"/>
    </xf>
    <xf numFmtId="0" fontId="17" fillId="10" borderId="0" xfId="0" applyFont="1" applyFill="1" applyBorder="1" applyAlignment="1">
      <alignment vertical="center" wrapText="1"/>
    </xf>
    <xf numFmtId="0" fontId="17" fillId="10" borderId="52" xfId="0" applyFont="1" applyFill="1" applyBorder="1" applyAlignment="1">
      <alignment vertical="center" wrapText="1"/>
    </xf>
    <xf numFmtId="0" fontId="17" fillId="10" borderId="20" xfId="0" applyFont="1" applyFill="1" applyBorder="1" applyAlignment="1">
      <alignment vertical="center" wrapText="1"/>
    </xf>
    <xf numFmtId="0" fontId="17" fillId="10" borderId="53" xfId="0" applyFont="1" applyFill="1" applyBorder="1" applyAlignment="1">
      <alignment vertical="center" wrapText="1"/>
    </xf>
    <xf numFmtId="0" fontId="17" fillId="10" borderId="54" xfId="0" applyFont="1" applyFill="1" applyBorder="1" applyAlignment="1">
      <alignment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5" fillId="10" borderId="55" xfId="0" applyFont="1" applyFill="1" applyBorder="1" applyAlignment="1">
      <alignment horizontal="center" vertical="center" wrapText="1"/>
    </xf>
    <xf numFmtId="0" fontId="8" fillId="10" borderId="59" xfId="0" applyFont="1" applyFill="1" applyBorder="1" applyAlignment="1">
      <alignment horizontal="center" vertical="center" wrapText="1"/>
    </xf>
    <xf numFmtId="0" fontId="24" fillId="10" borderId="51" xfId="0" applyFont="1" applyFill="1" applyBorder="1" applyAlignment="1">
      <alignment vertical="center"/>
    </xf>
    <xf numFmtId="0" fontId="24" fillId="10" borderId="0" xfId="0" applyFont="1" applyFill="1" applyBorder="1" applyAlignment="1">
      <alignment vertical="center"/>
    </xf>
    <xf numFmtId="0" fontId="24" fillId="10" borderId="52" xfId="0" applyFont="1" applyFill="1" applyBorder="1" applyAlignment="1">
      <alignment vertical="center"/>
    </xf>
    <xf numFmtId="0" fontId="24" fillId="10" borderId="0" xfId="0" applyFont="1" applyFill="1" applyBorder="1" applyAlignment="1">
      <alignment vertical="center" wrapText="1"/>
    </xf>
    <xf numFmtId="0" fontId="24" fillId="10" borderId="51" xfId="0" applyFont="1" applyFill="1" applyBorder="1" applyAlignment="1">
      <alignment vertical="center" wrapText="1"/>
    </xf>
    <xf numFmtId="0" fontId="24" fillId="10" borderId="52" xfId="0" applyFont="1" applyFill="1" applyBorder="1" applyAlignment="1">
      <alignment vertical="center" wrapText="1"/>
    </xf>
    <xf numFmtId="0" fontId="8" fillId="10" borderId="10" xfId="0" applyFont="1" applyFill="1" applyBorder="1" applyAlignment="1">
      <alignment vertical="center" wrapText="1"/>
    </xf>
    <xf numFmtId="0" fontId="8" fillId="10" borderId="56" xfId="0" applyFont="1" applyFill="1" applyBorder="1" applyAlignment="1">
      <alignment vertical="center" wrapText="1"/>
    </xf>
    <xf numFmtId="0" fontId="8" fillId="10" borderId="53" xfId="0" applyFont="1" applyFill="1" applyBorder="1" applyAlignment="1">
      <alignment vertical="center"/>
    </xf>
    <xf numFmtId="0" fontId="8" fillId="10" borderId="65" xfId="0" applyFont="1" applyFill="1" applyBorder="1" applyAlignment="1">
      <alignment vertical="center"/>
    </xf>
    <xf numFmtId="0" fontId="8" fillId="10" borderId="64" xfId="0" applyFont="1" applyFill="1" applyBorder="1" applyAlignment="1">
      <alignment vertical="center"/>
    </xf>
    <xf numFmtId="0" fontId="8" fillId="10" borderId="53" xfId="0" applyFont="1" applyFill="1" applyBorder="1" applyAlignment="1">
      <alignment horizontal="center" vertical="center"/>
    </xf>
    <xf numFmtId="0" fontId="8" fillId="10" borderId="65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8" fillId="10" borderId="58" xfId="0" applyFont="1" applyFill="1" applyBorder="1" applyAlignment="1">
      <alignment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70" xfId="0" applyFont="1" applyFill="1" applyBorder="1" applyAlignment="1">
      <alignment vertical="center" wrapText="1"/>
    </xf>
    <xf numFmtId="0" fontId="8" fillId="10" borderId="59" xfId="0" applyFont="1" applyFill="1" applyBorder="1" applyAlignment="1">
      <alignment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8" fillId="10" borderId="51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6" fillId="0" borderId="32" xfId="0" applyFont="1" applyBorder="1" applyAlignment="1">
      <alignment horizontal="left" vertical="center" wrapText="1"/>
    </xf>
    <xf numFmtId="0" fontId="27" fillId="7" borderId="32" xfId="2" applyFont="1" applyFill="1" applyBorder="1" applyAlignment="1">
      <alignment horizontal="center" vertical="center" wrapText="1"/>
    </xf>
    <xf numFmtId="0" fontId="26" fillId="8" borderId="33" xfId="2" applyFont="1" applyFill="1" applyBorder="1" applyAlignment="1">
      <alignment horizontal="center" vertical="center" wrapText="1"/>
    </xf>
    <xf numFmtId="0" fontId="27" fillId="11" borderId="32" xfId="2" applyFont="1" applyFill="1" applyBorder="1" applyAlignment="1">
      <alignment horizontal="center" vertical="center" wrapText="1"/>
    </xf>
    <xf numFmtId="0" fontId="26" fillId="10" borderId="51" xfId="0" applyFont="1" applyFill="1" applyBorder="1" applyAlignment="1">
      <alignment vertical="center" wrapText="1"/>
    </xf>
    <xf numFmtId="0" fontId="26" fillId="10" borderId="0" xfId="0" applyFont="1" applyFill="1" applyBorder="1" applyAlignment="1">
      <alignment vertical="center" wrapText="1"/>
    </xf>
    <xf numFmtId="0" fontId="26" fillId="10" borderId="52" xfId="0" applyFont="1" applyFill="1" applyBorder="1" applyAlignment="1">
      <alignment vertical="center" wrapText="1"/>
    </xf>
    <xf numFmtId="0" fontId="28" fillId="10" borderId="51" xfId="0" applyFont="1" applyFill="1" applyBorder="1" applyAlignment="1">
      <alignment horizontal="center"/>
    </xf>
    <xf numFmtId="0" fontId="28" fillId="10" borderId="0" xfId="0" applyFont="1" applyFill="1" applyBorder="1" applyAlignment="1">
      <alignment horizontal="center"/>
    </xf>
    <xf numFmtId="0" fontId="28" fillId="10" borderId="52" xfId="0" applyFont="1" applyFill="1" applyBorder="1" applyAlignment="1">
      <alignment horizontal="center"/>
    </xf>
    <xf numFmtId="0" fontId="27" fillId="11" borderId="60" xfId="0" applyFont="1" applyFill="1" applyBorder="1" applyAlignment="1">
      <alignment horizontal="center" vertical="center" wrapText="1"/>
    </xf>
    <xf numFmtId="0" fontId="27" fillId="11" borderId="61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1" fontId="26" fillId="8" borderId="32" xfId="2" applyNumberFormat="1" applyFont="1" applyFill="1" applyBorder="1" applyAlignment="1">
      <alignment horizontal="center" vertical="center" wrapText="1"/>
    </xf>
    <xf numFmtId="0" fontId="28" fillId="10" borderId="38" xfId="0" applyFont="1" applyFill="1" applyBorder="1" applyAlignment="1">
      <alignment horizontal="center"/>
    </xf>
    <xf numFmtId="0" fontId="29" fillId="10" borderId="45" xfId="0" applyFont="1" applyFill="1" applyBorder="1" applyAlignment="1">
      <alignment horizontal="center"/>
    </xf>
    <xf numFmtId="1" fontId="26" fillId="8" borderId="33" xfId="2" applyNumberFormat="1" applyFont="1" applyFill="1" applyBorder="1" applyAlignment="1">
      <alignment horizontal="center" vertical="center" wrapText="1"/>
    </xf>
    <xf numFmtId="0" fontId="26" fillId="10" borderId="51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 wrapText="1"/>
    </xf>
    <xf numFmtId="0" fontId="26" fillId="10" borderId="51" xfId="0" applyFont="1" applyFill="1" applyBorder="1" applyAlignment="1">
      <alignment vertical="center"/>
    </xf>
    <xf numFmtId="0" fontId="26" fillId="10" borderId="0" xfId="0" applyFont="1" applyFill="1" applyBorder="1" applyAlignment="1">
      <alignment vertical="center"/>
    </xf>
    <xf numFmtId="0" fontId="26" fillId="10" borderId="52" xfId="0" applyFont="1" applyFill="1" applyBorder="1" applyAlignment="1">
      <alignment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9" borderId="26" xfId="0" applyFont="1" applyFill="1" applyBorder="1" applyAlignment="1">
      <alignment horizontal="center" vertical="center"/>
    </xf>
    <xf numFmtId="0" fontId="29" fillId="10" borderId="52" xfId="0" applyFont="1" applyFill="1" applyBorder="1" applyAlignment="1">
      <alignment horizontal="center"/>
    </xf>
    <xf numFmtId="0" fontId="26" fillId="10" borderId="53" xfId="0" applyFont="1" applyFill="1" applyBorder="1" applyAlignment="1">
      <alignment vertical="center" wrapText="1"/>
    </xf>
    <xf numFmtId="0" fontId="26" fillId="10" borderId="20" xfId="0" applyFont="1" applyFill="1" applyBorder="1" applyAlignment="1">
      <alignment vertical="center" wrapText="1"/>
    </xf>
    <xf numFmtId="0" fontId="26" fillId="10" borderId="54" xfId="0" applyFont="1" applyFill="1" applyBorder="1" applyAlignment="1">
      <alignment vertical="center" wrapText="1"/>
    </xf>
    <xf numFmtId="0" fontId="28" fillId="10" borderId="53" xfId="0" applyFont="1" applyFill="1" applyBorder="1" applyAlignment="1">
      <alignment horizontal="center"/>
    </xf>
    <xf numFmtId="0" fontId="28" fillId="10" borderId="20" xfId="0" applyFont="1" applyFill="1" applyBorder="1" applyAlignment="1">
      <alignment horizontal="center"/>
    </xf>
    <xf numFmtId="0" fontId="29" fillId="10" borderId="54" xfId="0" applyFont="1" applyFill="1" applyBorder="1" applyAlignment="1">
      <alignment horizontal="center"/>
    </xf>
    <xf numFmtId="0" fontId="27" fillId="11" borderId="27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6" fillId="10" borderId="50" xfId="0" applyFont="1" applyFill="1" applyBorder="1" applyAlignment="1">
      <alignment horizontal="center" vertical="center" wrapText="1"/>
    </xf>
    <xf numFmtId="0" fontId="30" fillId="10" borderId="38" xfId="0" applyFont="1" applyFill="1" applyBorder="1" applyAlignment="1">
      <alignment horizontal="center" vertical="center" wrapText="1"/>
    </xf>
    <xf numFmtId="0" fontId="30" fillId="10" borderId="11" xfId="0" applyFont="1" applyFill="1" applyBorder="1" applyAlignment="1">
      <alignment horizontal="center" vertical="center" wrapText="1"/>
    </xf>
    <xf numFmtId="1" fontId="30" fillId="13" borderId="46" xfId="2" applyNumberFormat="1" applyFont="1" applyFill="1" applyBorder="1" applyAlignment="1">
      <alignment horizontal="center" vertical="center" wrapText="1"/>
    </xf>
    <xf numFmtId="0" fontId="27" fillId="7" borderId="31" xfId="2" applyFont="1" applyFill="1" applyBorder="1" applyAlignment="1">
      <alignment horizontal="center" vertical="center" wrapText="1"/>
    </xf>
    <xf numFmtId="0" fontId="26" fillId="8" borderId="32" xfId="2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5" fillId="11" borderId="29" xfId="2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2" fillId="9" borderId="34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1" fontId="27" fillId="5" borderId="32" xfId="2" applyNumberFormat="1" applyFont="1" applyFill="1" applyBorder="1" applyAlignment="1">
      <alignment horizontal="center" vertical="center" wrapText="1"/>
    </xf>
    <xf numFmtId="1" fontId="26" fillId="5" borderId="32" xfId="2" applyNumberFormat="1" applyFont="1" applyFill="1" applyBorder="1" applyAlignment="1">
      <alignment horizontal="center" vertical="center" wrapText="1"/>
    </xf>
    <xf numFmtId="1" fontId="26" fillId="5" borderId="29" xfId="2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2" fillId="9" borderId="3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1" fillId="10" borderId="52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vertical="center" wrapText="1"/>
    </xf>
    <xf numFmtId="0" fontId="24" fillId="10" borderId="15" xfId="0" applyFont="1" applyFill="1" applyBorder="1" applyAlignment="1">
      <alignment vertical="center" wrapText="1"/>
    </xf>
    <xf numFmtId="0" fontId="24" fillId="10" borderId="47" xfId="0" applyFont="1" applyFill="1" applyBorder="1" applyAlignment="1">
      <alignment vertical="center" wrapText="1"/>
    </xf>
    <xf numFmtId="0" fontId="24" fillId="10" borderId="50" xfId="0" applyFont="1" applyFill="1" applyBorder="1" applyAlignment="1">
      <alignment vertical="center" wrapText="1"/>
    </xf>
    <xf numFmtId="0" fontId="30" fillId="10" borderId="0" xfId="0" applyFont="1" applyFill="1" applyBorder="1" applyAlignment="1">
      <alignment horizontal="center" vertical="center" wrapText="1"/>
    </xf>
    <xf numFmtId="0" fontId="27" fillId="10" borderId="52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1" xfId="0" applyBorder="1"/>
    <xf numFmtId="0" fontId="0" fillId="0" borderId="7" xfId="0" applyBorder="1"/>
    <xf numFmtId="0" fontId="30" fillId="5" borderId="19" xfId="0" applyFont="1" applyFill="1" applyBorder="1" applyAlignment="1">
      <alignment horizontal="center" vertical="center" wrapText="1"/>
    </xf>
    <xf numFmtId="0" fontId="12" fillId="9" borderId="70" xfId="0" applyFont="1" applyFill="1" applyBorder="1" applyAlignment="1">
      <alignment horizontal="center" vertical="center" wrapText="1"/>
    </xf>
    <xf numFmtId="1" fontId="9" fillId="17" borderId="66" xfId="2" applyNumberFormat="1" applyFont="1" applyFill="1" applyBorder="1" applyAlignment="1">
      <alignment horizontal="center" vertical="center" wrapText="1"/>
    </xf>
    <xf numFmtId="1" fontId="9" fillId="17" borderId="46" xfId="2" applyNumberFormat="1" applyFont="1" applyFill="1" applyBorder="1" applyAlignment="1">
      <alignment horizontal="center" vertical="center" wrapText="1"/>
    </xf>
    <xf numFmtId="1" fontId="31" fillId="17" borderId="46" xfId="2" applyNumberFormat="1" applyFont="1" applyFill="1" applyBorder="1" applyAlignment="1">
      <alignment horizontal="center" vertical="center" wrapText="1"/>
    </xf>
    <xf numFmtId="0" fontId="14" fillId="10" borderId="0" xfId="0" applyFont="1" applyFill="1"/>
    <xf numFmtId="0" fontId="14" fillId="0" borderId="34" xfId="0" applyFont="1" applyBorder="1"/>
    <xf numFmtId="0" fontId="14" fillId="0" borderId="33" xfId="0" applyFont="1" applyBorder="1"/>
    <xf numFmtId="0" fontId="14" fillId="0" borderId="38" xfId="0" applyFont="1" applyBorder="1"/>
    <xf numFmtId="0" fontId="8" fillId="10" borderId="25" xfId="0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4" fillId="10" borderId="51" xfId="0" applyFont="1" applyFill="1" applyBorder="1"/>
    <xf numFmtId="0" fontId="14" fillId="10" borderId="0" xfId="0" applyFont="1" applyFill="1" applyBorder="1"/>
    <xf numFmtId="0" fontId="14" fillId="0" borderId="36" xfId="0" applyFont="1" applyBorder="1"/>
    <xf numFmtId="0" fontId="14" fillId="0" borderId="1" xfId="0" applyFont="1" applyBorder="1"/>
    <xf numFmtId="0" fontId="14" fillId="0" borderId="7" xfId="0" applyFont="1" applyBorder="1"/>
    <xf numFmtId="0" fontId="14" fillId="10" borderId="52" xfId="0" applyFont="1" applyFill="1" applyBorder="1"/>
    <xf numFmtId="0" fontId="5" fillId="9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18" borderId="32" xfId="0" applyFont="1" applyFill="1" applyBorder="1" applyAlignment="1">
      <alignment horizontal="center" vertical="center" wrapText="1"/>
    </xf>
    <xf numFmtId="0" fontId="8" fillId="0" borderId="0" xfId="0" applyFont="1"/>
    <xf numFmtId="0" fontId="8" fillId="18" borderId="32" xfId="0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vertical="center" wrapText="1"/>
    </xf>
    <xf numFmtId="0" fontId="20" fillId="9" borderId="32" xfId="0" applyFont="1" applyFill="1" applyBorder="1" applyAlignment="1">
      <alignment vertical="center"/>
    </xf>
    <xf numFmtId="0" fontId="8" fillId="18" borderId="27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2" fillId="20" borderId="30" xfId="2" applyFont="1" applyFill="1" applyBorder="1" applyAlignment="1">
      <alignment horizontal="center" vertical="center" wrapText="1"/>
    </xf>
    <xf numFmtId="0" fontId="12" fillId="20" borderId="32" xfId="2" applyFont="1" applyFill="1" applyBorder="1" applyAlignment="1">
      <alignment horizontal="center" vertical="center" wrapText="1"/>
    </xf>
    <xf numFmtId="0" fontId="5" fillId="7" borderId="26" xfId="2" applyFont="1" applyFill="1" applyBorder="1" applyAlignment="1">
      <alignment horizontal="center" vertical="center" wrapText="1"/>
    </xf>
    <xf numFmtId="0" fontId="5" fillId="19" borderId="33" xfId="2" applyFont="1" applyFill="1" applyBorder="1" applyAlignment="1">
      <alignment horizontal="center" vertical="center" wrapText="1"/>
    </xf>
    <xf numFmtId="1" fontId="15" fillId="21" borderId="8" xfId="0" applyNumberFormat="1" applyFont="1" applyFill="1" applyBorder="1" applyAlignment="1">
      <alignment horizontal="center" vertical="center"/>
    </xf>
    <xf numFmtId="0" fontId="8" fillId="22" borderId="1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1" fontId="5" fillId="5" borderId="1" xfId="2" applyNumberFormat="1" applyFont="1" applyFill="1" applyBorder="1" applyAlignment="1">
      <alignment horizontal="center" vertical="center" wrapText="1"/>
    </xf>
    <xf numFmtId="1" fontId="8" fillId="5" borderId="1" xfId="2" applyNumberFormat="1" applyFont="1" applyFill="1" applyBorder="1" applyAlignment="1">
      <alignment horizontal="center" vertical="center" wrapText="1"/>
    </xf>
    <xf numFmtId="1" fontId="5" fillId="9" borderId="1" xfId="2" applyNumberFormat="1" applyFont="1" applyFill="1" applyBorder="1" applyAlignment="1">
      <alignment horizontal="center" vertical="center" wrapText="1"/>
    </xf>
    <xf numFmtId="1" fontId="8" fillId="9" borderId="1" xfId="2" applyNumberFormat="1" applyFont="1" applyFill="1" applyBorder="1" applyAlignment="1">
      <alignment horizontal="center" vertical="center" wrapText="1"/>
    </xf>
    <xf numFmtId="1" fontId="8" fillId="8" borderId="55" xfId="2" applyNumberFormat="1" applyFont="1" applyFill="1" applyBorder="1" applyAlignment="1">
      <alignment horizontal="center" vertical="center" wrapText="1"/>
    </xf>
    <xf numFmtId="1" fontId="8" fillId="8" borderId="46" xfId="2" applyNumberFormat="1" applyFont="1" applyFill="1" applyBorder="1" applyAlignment="1">
      <alignment horizontal="center" vertical="center" wrapText="1"/>
    </xf>
    <xf numFmtId="1" fontId="8" fillId="8" borderId="64" xfId="2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1" fontId="13" fillId="2" borderId="22" xfId="0" applyNumberFormat="1" applyFont="1" applyFill="1" applyBorder="1" applyAlignment="1">
      <alignment horizontal="center" vertical="center"/>
    </xf>
    <xf numFmtId="0" fontId="13" fillId="16" borderId="54" xfId="0" applyFont="1" applyFill="1" applyBorder="1" applyAlignment="1">
      <alignment horizontal="center" vertical="center"/>
    </xf>
    <xf numFmtId="0" fontId="5" fillId="14" borderId="9" xfId="0" applyFont="1" applyFill="1" applyBorder="1" applyAlignment="1">
      <alignment horizontal="center" vertical="center"/>
    </xf>
    <xf numFmtId="1" fontId="8" fillId="4" borderId="41" xfId="0" applyNumberFormat="1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9" fillId="21" borderId="48" xfId="2" applyFont="1" applyFill="1" applyBorder="1" applyAlignment="1">
      <alignment horizontal="center" vertical="center" wrapText="1"/>
    </xf>
    <xf numFmtId="0" fontId="9" fillId="21" borderId="26" xfId="2" applyFont="1" applyFill="1" applyBorder="1" applyAlignment="1">
      <alignment horizontal="center" vertical="center" wrapText="1"/>
    </xf>
    <xf numFmtId="0" fontId="8" fillId="4" borderId="76" xfId="0" applyFont="1" applyFill="1" applyBorder="1" applyAlignment="1">
      <alignment horizontal="center" vertical="center" wrapText="1"/>
    </xf>
    <xf numFmtId="1" fontId="8" fillId="8" borderId="1" xfId="2" applyNumberFormat="1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12" fillId="22" borderId="6" xfId="0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8" fillId="14" borderId="42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5" fillId="14" borderId="42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77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8" fillId="5" borderId="79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0" fontId="8" fillId="9" borderId="4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2" fillId="5" borderId="70" xfId="0" applyFont="1" applyFill="1" applyBorder="1" applyAlignment="1">
      <alignment horizontal="center" vertical="center" wrapText="1"/>
    </xf>
    <xf numFmtId="0" fontId="8" fillId="22" borderId="49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8" fillId="22" borderId="1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4" fillId="0" borderId="15" xfId="0" applyFont="1" applyBorder="1"/>
    <xf numFmtId="0" fontId="8" fillId="9" borderId="79" xfId="0" applyFont="1" applyFill="1" applyBorder="1" applyAlignment="1">
      <alignment horizontal="center" vertical="center" wrapText="1"/>
    </xf>
    <xf numFmtId="0" fontId="12" fillId="22" borderId="73" xfId="0" applyFont="1" applyFill="1" applyBorder="1" applyAlignment="1">
      <alignment horizontal="center" vertical="center" wrapText="1"/>
    </xf>
    <xf numFmtId="0" fontId="12" fillId="22" borderId="70" xfId="0" applyFont="1" applyFill="1" applyBorder="1" applyAlignment="1">
      <alignment horizontal="center" vertical="center" wrapText="1"/>
    </xf>
    <xf numFmtId="0" fontId="8" fillId="5" borderId="80" xfId="0" applyFont="1" applyFill="1" applyBorder="1" applyAlignment="1">
      <alignment horizontal="center" vertical="center" wrapText="1"/>
    </xf>
    <xf numFmtId="0" fontId="14" fillId="0" borderId="81" xfId="0" applyFont="1" applyBorder="1"/>
    <xf numFmtId="0" fontId="5" fillId="11" borderId="82" xfId="0" applyFont="1" applyFill="1" applyBorder="1" applyAlignment="1">
      <alignment horizontal="center" vertical="center" wrapText="1"/>
    </xf>
    <xf numFmtId="0" fontId="8" fillId="5" borderId="7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2" fillId="22" borderId="11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44" xfId="0" applyFont="1" applyFill="1" applyBorder="1" applyAlignment="1">
      <alignment vertical="center" wrapText="1"/>
    </xf>
    <xf numFmtId="0" fontId="8" fillId="18" borderId="26" xfId="0" applyFont="1" applyFill="1" applyBorder="1" applyAlignment="1">
      <alignment horizontal="center" vertical="center" wrapText="1"/>
    </xf>
    <xf numFmtId="0" fontId="12" fillId="20" borderId="46" xfId="2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8" fillId="0" borderId="53" xfId="0" applyFont="1" applyBorder="1" applyAlignment="1">
      <alignment horizontal="left" vertical="center" wrapText="1"/>
    </xf>
    <xf numFmtId="0" fontId="20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0" fontId="8" fillId="0" borderId="1" xfId="0" applyFont="1" applyBorder="1"/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1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11" borderId="32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1" fillId="19" borderId="14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vertical="center"/>
    </xf>
    <xf numFmtId="0" fontId="5" fillId="10" borderId="38" xfId="0" applyFont="1" applyFill="1" applyBorder="1" applyAlignment="1">
      <alignment vertical="center"/>
    </xf>
    <xf numFmtId="0" fontId="5" fillId="10" borderId="45" xfId="0" applyFont="1" applyFill="1" applyBorder="1" applyAlignment="1">
      <alignment vertical="center"/>
    </xf>
    <xf numFmtId="0" fontId="5" fillId="10" borderId="51" xfId="0" applyFont="1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0" fontId="5" fillId="10" borderId="52" xfId="0" applyFont="1" applyFill="1" applyBorder="1" applyAlignment="1">
      <alignment vertical="center"/>
    </xf>
    <xf numFmtId="0" fontId="5" fillId="10" borderId="53" xfId="0" applyFont="1" applyFill="1" applyBorder="1" applyAlignment="1">
      <alignment vertical="center"/>
    </xf>
    <xf numFmtId="0" fontId="5" fillId="10" borderId="20" xfId="0" applyFont="1" applyFill="1" applyBorder="1" applyAlignment="1">
      <alignment vertical="center"/>
    </xf>
    <xf numFmtId="0" fontId="5" fillId="10" borderId="54" xfId="0" applyFont="1" applyFill="1" applyBorder="1" applyAlignment="1">
      <alignment vertical="center"/>
    </xf>
    <xf numFmtId="0" fontId="5" fillId="10" borderId="50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45" xfId="0" applyFont="1" applyFill="1" applyBorder="1" applyAlignment="1">
      <alignment vertical="center" wrapText="1"/>
    </xf>
    <xf numFmtId="0" fontId="5" fillId="10" borderId="51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vertical="center" wrapText="1"/>
    </xf>
    <xf numFmtId="0" fontId="5" fillId="10" borderId="52" xfId="0" applyFont="1" applyFill="1" applyBorder="1" applyAlignment="1">
      <alignment vertical="center" wrapText="1"/>
    </xf>
    <xf numFmtId="0" fontId="5" fillId="10" borderId="53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 wrapText="1"/>
    </xf>
    <xf numFmtId="0" fontId="5" fillId="10" borderId="54" xfId="0" applyFont="1" applyFill="1" applyBorder="1" applyAlignment="1">
      <alignment vertical="center" wrapText="1"/>
    </xf>
    <xf numFmtId="0" fontId="8" fillId="10" borderId="50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52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8" fillId="10" borderId="55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5" fillId="10" borderId="38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5" fillId="10" borderId="51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52" xfId="0" applyFont="1" applyFill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10" borderId="18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left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1" fontId="5" fillId="7" borderId="22" xfId="0" applyNumberFormat="1" applyFont="1" applyFill="1" applyBorder="1" applyAlignment="1">
      <alignment horizontal="center" vertical="center"/>
    </xf>
    <xf numFmtId="1" fontId="5" fillId="7" borderId="23" xfId="0" applyNumberFormat="1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/>
    </xf>
    <xf numFmtId="0" fontId="6" fillId="14" borderId="44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5" fillId="5" borderId="71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0" fontId="13" fillId="12" borderId="15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/>
    </xf>
    <xf numFmtId="1" fontId="5" fillId="14" borderId="16" xfId="0" applyNumberFormat="1" applyFont="1" applyFill="1" applyBorder="1" applyAlignment="1">
      <alignment horizontal="center" vertical="center"/>
    </xf>
    <xf numFmtId="0" fontId="5" fillId="14" borderId="43" xfId="0" applyFont="1" applyFill="1" applyBorder="1" applyAlignment="1">
      <alignment horizontal="center" vertical="center"/>
    </xf>
    <xf numFmtId="0" fontId="5" fillId="14" borderId="44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6" fillId="15" borderId="43" xfId="0" applyFont="1" applyFill="1" applyBorder="1" applyAlignment="1">
      <alignment horizontal="center" vertical="center"/>
    </xf>
    <xf numFmtId="0" fontId="6" fillId="15" borderId="44" xfId="0" applyFont="1" applyFill="1" applyBorder="1" applyAlignment="1">
      <alignment horizontal="center" vertical="center"/>
    </xf>
    <xf numFmtId="1" fontId="15" fillId="13" borderId="22" xfId="0" applyNumberFormat="1" applyFont="1" applyFill="1" applyBorder="1" applyAlignment="1">
      <alignment horizontal="center" vertical="center"/>
    </xf>
    <xf numFmtId="1" fontId="15" fillId="13" borderId="23" xfId="0" applyNumberFormat="1" applyFont="1" applyFill="1" applyBorder="1" applyAlignment="1">
      <alignment horizontal="center" vertical="center"/>
    </xf>
    <xf numFmtId="1" fontId="13" fillId="13" borderId="22" xfId="0" applyNumberFormat="1" applyFont="1" applyFill="1" applyBorder="1" applyAlignment="1">
      <alignment horizontal="center" vertical="center"/>
    </xf>
    <xf numFmtId="1" fontId="13" fillId="13" borderId="23" xfId="0" applyNumberFormat="1" applyFont="1" applyFill="1" applyBorder="1" applyAlignment="1">
      <alignment horizontal="center" vertical="center"/>
    </xf>
    <xf numFmtId="1" fontId="8" fillId="23" borderId="1" xfId="0" applyNumberFormat="1" applyFont="1" applyFill="1" applyBorder="1" applyAlignment="1">
      <alignment horizontal="center" vertical="center" wrapText="1"/>
    </xf>
    <xf numFmtId="0" fontId="8" fillId="23" borderId="1" xfId="0" applyFont="1" applyFill="1" applyBorder="1" applyAlignment="1">
      <alignment horizontal="center" vertical="center" wrapText="1"/>
    </xf>
    <xf numFmtId="1" fontId="9" fillId="20" borderId="9" xfId="0" applyNumberFormat="1" applyFont="1" applyFill="1" applyBorder="1" applyAlignment="1">
      <alignment horizontal="center" vertical="center"/>
    </xf>
    <xf numFmtId="1" fontId="9" fillId="20" borderId="53" xfId="0" applyNumberFormat="1" applyFont="1" applyFill="1" applyBorder="1" applyAlignment="1">
      <alignment horizontal="center" vertical="center"/>
    </xf>
    <xf numFmtId="1" fontId="5" fillId="7" borderId="24" xfId="0" applyNumberFormat="1" applyFont="1" applyFill="1" applyBorder="1" applyAlignment="1">
      <alignment horizontal="center" vertical="center"/>
    </xf>
    <xf numFmtId="1" fontId="13" fillId="16" borderId="9" xfId="0" applyNumberFormat="1" applyFont="1" applyFill="1" applyBorder="1" applyAlignment="1">
      <alignment horizontal="center" vertical="center"/>
    </xf>
    <xf numFmtId="0" fontId="13" fillId="16" borderId="47" xfId="0" applyFont="1" applyFill="1" applyBorder="1" applyAlignment="1">
      <alignment horizontal="center" vertical="center"/>
    </xf>
    <xf numFmtId="1" fontId="5" fillId="11" borderId="22" xfId="0" applyNumberFormat="1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72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47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52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54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1" fontId="13" fillId="7" borderId="22" xfId="0" applyNumberFormat="1" applyFont="1" applyFill="1" applyBorder="1" applyAlignment="1">
      <alignment horizontal="center" vertical="center"/>
    </xf>
    <xf numFmtId="1" fontId="13" fillId="7" borderId="23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1" fontId="5" fillId="14" borderId="8" xfId="0" applyNumberFormat="1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1" fontId="13" fillId="16" borderId="16" xfId="0" applyNumberFormat="1" applyFont="1" applyFill="1" applyBorder="1" applyAlignment="1">
      <alignment horizontal="center" vertical="center"/>
    </xf>
    <xf numFmtId="1" fontId="13" fillId="16" borderId="44" xfId="0" applyNumberFormat="1" applyFont="1" applyFill="1" applyBorder="1" applyAlignment="1">
      <alignment horizontal="center" vertical="center"/>
    </xf>
    <xf numFmtId="0" fontId="13" fillId="16" borderId="44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CC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96"/>
  <sheetViews>
    <sheetView showRuler="0" topLeftCell="A83" zoomScale="80" zoomScaleNormal="80" zoomScalePageLayoutView="70" workbookViewId="0">
      <selection activeCell="B87" sqref="B87"/>
    </sheetView>
  </sheetViews>
  <sheetFormatPr defaultColWidth="9.1328125" defaultRowHeight="13.15"/>
  <cols>
    <col min="1" max="1" width="4.73046875" style="2" customWidth="1"/>
    <col min="2" max="2" width="63.73046875" style="5" customWidth="1"/>
    <col min="3" max="3" width="17.1328125" style="1" customWidth="1"/>
    <col min="4" max="4" width="9.265625" style="1" customWidth="1"/>
    <col min="5" max="5" width="7.59765625" style="1" customWidth="1"/>
    <col min="6" max="6" width="9.86328125" style="1" customWidth="1"/>
    <col min="7" max="8" width="5.59765625" style="1" customWidth="1"/>
    <col min="9" max="9" width="7.1328125" style="6" customWidth="1"/>
    <col min="10" max="11" width="5.59765625" style="1" customWidth="1"/>
    <col min="12" max="12" width="7.59765625" style="6" customWidth="1"/>
    <col min="13" max="14" width="5.59765625" style="1" customWidth="1"/>
    <col min="15" max="15" width="7.73046875" style="7" customWidth="1"/>
    <col min="16" max="17" width="5.59765625" style="1" customWidth="1"/>
    <col min="18" max="18" width="7.86328125" style="7" customWidth="1"/>
    <col min="19" max="19" width="6.3984375" style="1" customWidth="1"/>
    <col min="20" max="20" width="6.265625" style="1" customWidth="1"/>
    <col min="21" max="21" width="7.73046875" style="1" customWidth="1"/>
    <col min="22" max="22" width="6.59765625" style="1" customWidth="1"/>
    <col min="23" max="23" width="6.3984375" style="1" customWidth="1"/>
    <col min="24" max="24" width="7.73046875" style="1" customWidth="1"/>
    <col min="25" max="16384" width="9.1328125" style="1"/>
  </cols>
  <sheetData>
    <row r="1" spans="1:44" ht="20.65">
      <c r="A1" s="612" t="s">
        <v>122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1"/>
      <c r="AL1" s="371"/>
      <c r="AM1" s="371"/>
      <c r="AN1" s="371"/>
      <c r="AO1" s="371"/>
      <c r="AP1" s="371"/>
      <c r="AQ1" s="371"/>
      <c r="AR1" s="371"/>
    </row>
    <row r="2" spans="1:44" ht="69" customHeight="1" thickBot="1">
      <c r="A2" s="614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346"/>
      <c r="AM2" s="346"/>
      <c r="AN2" s="346"/>
      <c r="AO2" s="346"/>
      <c r="AP2" s="346"/>
      <c r="AQ2" s="346"/>
      <c r="AR2" s="346"/>
    </row>
    <row r="3" spans="1:44" s="2" customFormat="1" ht="16.149999999999999" customHeight="1" thickBot="1">
      <c r="A3" s="601" t="s">
        <v>0</v>
      </c>
      <c r="B3" s="619" t="s">
        <v>3</v>
      </c>
      <c r="C3" s="601" t="s">
        <v>12</v>
      </c>
      <c r="D3" s="601" t="s">
        <v>13</v>
      </c>
      <c r="E3" s="601" t="s">
        <v>1</v>
      </c>
      <c r="F3" s="601" t="s">
        <v>90</v>
      </c>
      <c r="G3" s="616" t="s">
        <v>4</v>
      </c>
      <c r="H3" s="617"/>
      <c r="I3" s="618"/>
      <c r="J3" s="616" t="s">
        <v>5</v>
      </c>
      <c r="K3" s="617"/>
      <c r="L3" s="618"/>
      <c r="M3" s="616" t="s">
        <v>6</v>
      </c>
      <c r="N3" s="617"/>
      <c r="O3" s="618"/>
      <c r="P3" s="616" t="s">
        <v>7</v>
      </c>
      <c r="Q3" s="617"/>
      <c r="R3" s="618"/>
      <c r="S3" s="616" t="s">
        <v>21</v>
      </c>
      <c r="T3" s="617"/>
      <c r="U3" s="618"/>
      <c r="V3" s="616" t="s">
        <v>22</v>
      </c>
      <c r="W3" s="617"/>
      <c r="X3" s="618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</row>
    <row r="4" spans="1:44" ht="39" customHeight="1" thickBot="1">
      <c r="A4" s="602"/>
      <c r="B4" s="620"/>
      <c r="C4" s="602"/>
      <c r="D4" s="602"/>
      <c r="E4" s="602"/>
      <c r="F4" s="602"/>
      <c r="G4" s="335" t="s">
        <v>9</v>
      </c>
      <c r="H4" s="335" t="s">
        <v>10</v>
      </c>
      <c r="I4" s="586" t="s">
        <v>1</v>
      </c>
      <c r="J4" s="335" t="s">
        <v>9</v>
      </c>
      <c r="K4" s="335" t="s">
        <v>10</v>
      </c>
      <c r="L4" s="586" t="s">
        <v>1</v>
      </c>
      <c r="M4" s="335" t="s">
        <v>9</v>
      </c>
      <c r="N4" s="335" t="s">
        <v>10</v>
      </c>
      <c r="O4" s="586" t="s">
        <v>1</v>
      </c>
      <c r="P4" s="335" t="s">
        <v>9</v>
      </c>
      <c r="Q4" s="335" t="s">
        <v>10</v>
      </c>
      <c r="R4" s="586" t="s">
        <v>1</v>
      </c>
      <c r="S4" s="335" t="s">
        <v>9</v>
      </c>
      <c r="T4" s="335" t="s">
        <v>10</v>
      </c>
      <c r="U4" s="586" t="s">
        <v>1</v>
      </c>
      <c r="V4" s="335" t="s">
        <v>9</v>
      </c>
      <c r="W4" s="335" t="s">
        <v>10</v>
      </c>
      <c r="X4" s="586" t="s">
        <v>1</v>
      </c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</row>
    <row r="5" spans="1:44" ht="78" customHeight="1" thickBot="1">
      <c r="A5" s="603"/>
      <c r="B5" s="621"/>
      <c r="C5" s="603"/>
      <c r="D5" s="603"/>
      <c r="E5" s="603"/>
      <c r="F5" s="603"/>
      <c r="G5" s="59" t="s">
        <v>50</v>
      </c>
      <c r="H5" s="59" t="s">
        <v>50</v>
      </c>
      <c r="I5" s="587"/>
      <c r="J5" s="59" t="s">
        <v>50</v>
      </c>
      <c r="K5" s="59" t="s">
        <v>50</v>
      </c>
      <c r="L5" s="587"/>
      <c r="M5" s="59" t="s">
        <v>50</v>
      </c>
      <c r="N5" s="59" t="s">
        <v>50</v>
      </c>
      <c r="O5" s="587"/>
      <c r="P5" s="59" t="s">
        <v>50</v>
      </c>
      <c r="Q5" s="59" t="s">
        <v>50</v>
      </c>
      <c r="R5" s="587"/>
      <c r="S5" s="59" t="s">
        <v>50</v>
      </c>
      <c r="T5" s="59" t="s">
        <v>50</v>
      </c>
      <c r="U5" s="587"/>
      <c r="V5" s="59" t="s">
        <v>50</v>
      </c>
      <c r="W5" s="59" t="s">
        <v>50</v>
      </c>
      <c r="X5" s="587"/>
      <c r="Y5" s="347"/>
      <c r="Z5" s="347"/>
      <c r="AA5" s="347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</row>
    <row r="6" spans="1:44" s="3" customFormat="1" ht="13.5" thickBot="1">
      <c r="A6" s="8" t="s">
        <v>2</v>
      </c>
      <c r="B6" s="9" t="s">
        <v>14</v>
      </c>
      <c r="C6" s="10">
        <f>SUM(C7:C12)</f>
        <v>270</v>
      </c>
      <c r="D6" s="11">
        <f>SUM(D7:D12)</f>
        <v>130</v>
      </c>
      <c r="E6" s="10">
        <f>SUM(E7:E12)</f>
        <v>15</v>
      </c>
      <c r="F6" s="12"/>
      <c r="G6" s="13">
        <f t="shared" ref="G6:X6" si="0">SUM(G7:G12)</f>
        <v>45</v>
      </c>
      <c r="H6" s="13">
        <f t="shared" si="0"/>
        <v>120</v>
      </c>
      <c r="I6" s="12">
        <f t="shared" si="0"/>
        <v>10</v>
      </c>
      <c r="J6" s="13">
        <f t="shared" si="0"/>
        <v>0</v>
      </c>
      <c r="K6" s="13">
        <f t="shared" si="0"/>
        <v>30</v>
      </c>
      <c r="L6" s="12">
        <f t="shared" si="0"/>
        <v>1</v>
      </c>
      <c r="M6" s="13">
        <f t="shared" si="0"/>
        <v>0</v>
      </c>
      <c r="N6" s="13">
        <f t="shared" si="0"/>
        <v>30</v>
      </c>
      <c r="O6" s="12">
        <f t="shared" si="0"/>
        <v>1</v>
      </c>
      <c r="P6" s="13">
        <f t="shared" si="0"/>
        <v>0</v>
      </c>
      <c r="Q6" s="13">
        <f t="shared" si="0"/>
        <v>45</v>
      </c>
      <c r="R6" s="14">
        <f t="shared" si="0"/>
        <v>3</v>
      </c>
      <c r="S6" s="13">
        <f t="shared" si="0"/>
        <v>0</v>
      </c>
      <c r="T6" s="13">
        <f t="shared" si="0"/>
        <v>0</v>
      </c>
      <c r="U6" s="12">
        <f t="shared" si="0"/>
        <v>0</v>
      </c>
      <c r="V6" s="13">
        <f t="shared" si="0"/>
        <v>0</v>
      </c>
      <c r="W6" s="13">
        <f t="shared" si="0"/>
        <v>0</v>
      </c>
      <c r="X6" s="14">
        <f t="shared" si="0"/>
        <v>0</v>
      </c>
      <c r="Y6" s="347"/>
      <c r="Z6" s="347"/>
      <c r="AA6" s="34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</row>
    <row r="7" spans="1:44">
      <c r="A7" s="74">
        <v>1</v>
      </c>
      <c r="B7" s="75" t="s">
        <v>68</v>
      </c>
      <c r="C7" s="73">
        <v>45</v>
      </c>
      <c r="D7" s="76">
        <v>30</v>
      </c>
      <c r="E7" s="205">
        <v>3</v>
      </c>
      <c r="F7" s="135" t="s">
        <v>19</v>
      </c>
      <c r="G7" s="15">
        <v>30</v>
      </c>
      <c r="H7" s="26">
        <v>15</v>
      </c>
      <c r="I7" s="207">
        <v>3</v>
      </c>
      <c r="J7" s="178"/>
      <c r="K7" s="179"/>
      <c r="L7" s="180"/>
      <c r="M7" s="178"/>
      <c r="N7" s="179"/>
      <c r="O7" s="180"/>
      <c r="P7" s="178"/>
      <c r="Q7" s="179"/>
      <c r="R7" s="180"/>
      <c r="S7" s="178"/>
      <c r="T7" s="179"/>
      <c r="U7" s="180"/>
      <c r="V7" s="178"/>
      <c r="W7" s="179"/>
      <c r="X7" s="180"/>
      <c r="Y7" s="347"/>
      <c r="Z7" s="347"/>
      <c r="AA7" s="347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</row>
    <row r="8" spans="1:44">
      <c r="A8" s="78">
        <v>2</v>
      </c>
      <c r="B8" s="75" t="s">
        <v>69</v>
      </c>
      <c r="C8" s="73">
        <v>30</v>
      </c>
      <c r="D8" s="76">
        <v>20</v>
      </c>
      <c r="E8" s="205">
        <v>2</v>
      </c>
      <c r="F8" s="133" t="s">
        <v>19</v>
      </c>
      <c r="G8" s="15">
        <v>15</v>
      </c>
      <c r="H8" s="132">
        <v>15</v>
      </c>
      <c r="I8" s="207">
        <v>2</v>
      </c>
      <c r="J8" s="156"/>
      <c r="K8" s="157"/>
      <c r="L8" s="158"/>
      <c r="M8" s="156"/>
      <c r="N8" s="157"/>
      <c r="O8" s="158"/>
      <c r="P8" s="156"/>
      <c r="Q8" s="157"/>
      <c r="R8" s="158"/>
      <c r="S8" s="156"/>
      <c r="T8" s="157"/>
      <c r="U8" s="158"/>
      <c r="V8" s="156"/>
      <c r="W8" s="157"/>
      <c r="X8" s="158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</row>
    <row r="9" spans="1:44">
      <c r="A9" s="78">
        <v>3</v>
      </c>
      <c r="B9" s="75" t="s">
        <v>67</v>
      </c>
      <c r="C9" s="73">
        <v>30</v>
      </c>
      <c r="D9" s="76">
        <v>20</v>
      </c>
      <c r="E9" s="205">
        <v>2</v>
      </c>
      <c r="F9" s="133" t="s">
        <v>19</v>
      </c>
      <c r="G9" s="274"/>
      <c r="H9" s="16">
        <v>30</v>
      </c>
      <c r="I9" s="207">
        <v>2</v>
      </c>
      <c r="J9" s="156"/>
      <c r="K9" s="157"/>
      <c r="L9" s="158"/>
      <c r="M9" s="156"/>
      <c r="N9" s="157"/>
      <c r="O9" s="158"/>
      <c r="P9" s="156"/>
      <c r="Q9" s="157"/>
      <c r="R9" s="158"/>
      <c r="S9" s="156"/>
      <c r="T9" s="157"/>
      <c r="U9" s="158"/>
      <c r="V9" s="156"/>
      <c r="W9" s="157"/>
      <c r="X9" s="158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</row>
    <row r="10" spans="1:44">
      <c r="A10" s="286">
        <v>4</v>
      </c>
      <c r="B10" s="79" t="s">
        <v>25</v>
      </c>
      <c r="C10" s="73">
        <v>30</v>
      </c>
      <c r="D10" s="76">
        <v>20</v>
      </c>
      <c r="E10" s="205">
        <v>2</v>
      </c>
      <c r="F10" s="133" t="s">
        <v>19</v>
      </c>
      <c r="G10" s="275"/>
      <c r="H10" s="287">
        <v>30</v>
      </c>
      <c r="I10" s="207">
        <v>2</v>
      </c>
      <c r="J10" s="156"/>
      <c r="K10" s="176"/>
      <c r="L10" s="177"/>
      <c r="M10" s="156"/>
      <c r="N10" s="176"/>
      <c r="O10" s="177"/>
      <c r="P10" s="156"/>
      <c r="Q10" s="176"/>
      <c r="R10" s="158"/>
      <c r="S10" s="156"/>
      <c r="T10" s="157"/>
      <c r="U10" s="158"/>
      <c r="V10" s="156"/>
      <c r="W10" s="157"/>
      <c r="X10" s="158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</row>
    <row r="11" spans="1:44">
      <c r="A11" s="80">
        <v>5</v>
      </c>
      <c r="B11" s="82" t="s">
        <v>23</v>
      </c>
      <c r="C11" s="73">
        <v>120</v>
      </c>
      <c r="D11" s="83">
        <v>30</v>
      </c>
      <c r="E11" s="205">
        <v>5</v>
      </c>
      <c r="F11" s="140" t="s">
        <v>88</v>
      </c>
      <c r="G11" s="275"/>
      <c r="H11" s="16">
        <v>30</v>
      </c>
      <c r="I11" s="207">
        <v>1</v>
      </c>
      <c r="J11" s="275"/>
      <c r="K11" s="85">
        <v>30</v>
      </c>
      <c r="L11" s="208">
        <v>1</v>
      </c>
      <c r="M11" s="202"/>
      <c r="N11" s="85">
        <v>30</v>
      </c>
      <c r="O11" s="208">
        <v>1</v>
      </c>
      <c r="P11" s="275"/>
      <c r="Q11" s="85">
        <v>30</v>
      </c>
      <c r="R11" s="207">
        <v>2</v>
      </c>
      <c r="S11" s="156"/>
      <c r="T11" s="157"/>
      <c r="U11" s="158"/>
      <c r="V11" s="156"/>
      <c r="W11" s="157"/>
      <c r="X11" s="158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</row>
    <row r="12" spans="1:44" ht="13.5" thickBot="1">
      <c r="A12" s="81">
        <v>6</v>
      </c>
      <c r="B12" s="86" t="s">
        <v>64</v>
      </c>
      <c r="C12" s="72">
        <v>15</v>
      </c>
      <c r="D12" s="76">
        <v>10</v>
      </c>
      <c r="E12" s="206">
        <v>1</v>
      </c>
      <c r="F12" s="134" t="s">
        <v>19</v>
      </c>
      <c r="G12" s="276"/>
      <c r="H12" s="277"/>
      <c r="I12" s="278"/>
      <c r="J12" s="276"/>
      <c r="K12" s="277"/>
      <c r="L12" s="278"/>
      <c r="M12" s="279"/>
      <c r="N12" s="280"/>
      <c r="O12" s="281"/>
      <c r="P12" s="282"/>
      <c r="Q12" s="16">
        <v>15</v>
      </c>
      <c r="R12" s="209">
        <v>1</v>
      </c>
      <c r="S12" s="159"/>
      <c r="T12" s="160"/>
      <c r="U12" s="161"/>
      <c r="V12" s="159"/>
      <c r="W12" s="160"/>
      <c r="X12" s="161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</row>
    <row r="13" spans="1:44" ht="13.5" thickBot="1">
      <c r="A13" s="8" t="s">
        <v>17</v>
      </c>
      <c r="B13" s="9" t="s">
        <v>8</v>
      </c>
      <c r="C13" s="21">
        <f>SUM(C14:C44)</f>
        <v>1425</v>
      </c>
      <c r="D13" s="21">
        <f>SUM(D14:D44)</f>
        <v>1175</v>
      </c>
      <c r="E13" s="21">
        <f>SUM(E14:E44)</f>
        <v>104</v>
      </c>
      <c r="F13" s="24"/>
      <c r="G13" s="24">
        <f t="shared" ref="G13:X13" si="1">SUM(G14:G44)</f>
        <v>150</v>
      </c>
      <c r="H13" s="24">
        <f t="shared" si="1"/>
        <v>105</v>
      </c>
      <c r="I13" s="23">
        <f t="shared" si="1"/>
        <v>20</v>
      </c>
      <c r="J13" s="24">
        <f t="shared" si="1"/>
        <v>225</v>
      </c>
      <c r="K13" s="24">
        <f t="shared" si="1"/>
        <v>165</v>
      </c>
      <c r="L13" s="23">
        <f t="shared" si="1"/>
        <v>29</v>
      </c>
      <c r="M13" s="24">
        <f t="shared" si="1"/>
        <v>180</v>
      </c>
      <c r="N13" s="24">
        <f t="shared" si="1"/>
        <v>105</v>
      </c>
      <c r="O13" s="23">
        <f t="shared" si="1"/>
        <v>19</v>
      </c>
      <c r="P13" s="24">
        <f t="shared" si="1"/>
        <v>150</v>
      </c>
      <c r="Q13" s="24">
        <f t="shared" si="1"/>
        <v>135</v>
      </c>
      <c r="R13" s="25">
        <f t="shared" si="1"/>
        <v>21</v>
      </c>
      <c r="S13" s="24">
        <f t="shared" si="1"/>
        <v>135</v>
      </c>
      <c r="T13" s="24">
        <f t="shared" si="1"/>
        <v>75</v>
      </c>
      <c r="U13" s="23">
        <f t="shared" si="1"/>
        <v>15</v>
      </c>
      <c r="V13" s="24">
        <f t="shared" si="1"/>
        <v>0</v>
      </c>
      <c r="W13" s="24">
        <f t="shared" si="1"/>
        <v>0</v>
      </c>
      <c r="X13" s="25">
        <f t="shared" si="1"/>
        <v>0</v>
      </c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</row>
    <row r="14" spans="1:44">
      <c r="A14" s="154">
        <v>7</v>
      </c>
      <c r="B14" s="108" t="s">
        <v>43</v>
      </c>
      <c r="C14" s="69">
        <v>45</v>
      </c>
      <c r="D14" s="76">
        <v>55</v>
      </c>
      <c r="E14" s="210">
        <v>4</v>
      </c>
      <c r="F14" s="131" t="s">
        <v>35</v>
      </c>
      <c r="G14" s="357">
        <v>30</v>
      </c>
      <c r="H14" s="152">
        <v>15</v>
      </c>
      <c r="I14" s="214">
        <v>4</v>
      </c>
      <c r="J14" s="179"/>
      <c r="K14" s="179"/>
      <c r="L14" s="179"/>
      <c r="M14" s="191"/>
      <c r="N14" s="192"/>
      <c r="O14" s="193"/>
      <c r="P14" s="178"/>
      <c r="Q14" s="179"/>
      <c r="R14" s="180"/>
      <c r="S14" s="178"/>
      <c r="T14" s="179"/>
      <c r="U14" s="180"/>
      <c r="V14" s="179"/>
      <c r="W14" s="179"/>
      <c r="X14" s="180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</row>
    <row r="15" spans="1:44">
      <c r="A15" s="154">
        <v>8</v>
      </c>
      <c r="B15" s="108" t="s">
        <v>37</v>
      </c>
      <c r="C15" s="71">
        <v>30</v>
      </c>
      <c r="D15" s="141">
        <v>45</v>
      </c>
      <c r="E15" s="211">
        <v>3</v>
      </c>
      <c r="F15" s="229" t="s">
        <v>35</v>
      </c>
      <c r="G15" s="151">
        <v>15</v>
      </c>
      <c r="H15" s="19">
        <v>15</v>
      </c>
      <c r="I15" s="207">
        <v>3</v>
      </c>
      <c r="J15" s="157"/>
      <c r="K15" s="157"/>
      <c r="L15" s="157"/>
      <c r="M15" s="194"/>
      <c r="N15" s="195"/>
      <c r="O15" s="196"/>
      <c r="P15" s="156"/>
      <c r="Q15" s="157"/>
      <c r="R15" s="158"/>
      <c r="S15" s="156"/>
      <c r="T15" s="157"/>
      <c r="U15" s="158"/>
      <c r="V15" s="157"/>
      <c r="W15" s="157"/>
      <c r="X15" s="158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</row>
    <row r="16" spans="1:44" ht="26.25">
      <c r="A16" s="154">
        <v>9</v>
      </c>
      <c r="B16" s="108" t="s">
        <v>70</v>
      </c>
      <c r="C16" s="71">
        <v>30</v>
      </c>
      <c r="D16" s="141">
        <v>45</v>
      </c>
      <c r="E16" s="211">
        <v>3</v>
      </c>
      <c r="F16" s="229" t="s">
        <v>35</v>
      </c>
      <c r="G16" s="17">
        <v>15</v>
      </c>
      <c r="H16" s="16">
        <v>15</v>
      </c>
      <c r="I16" s="207">
        <v>3</v>
      </c>
      <c r="J16" s="157"/>
      <c r="K16" s="157"/>
      <c r="L16" s="157"/>
      <c r="M16" s="194"/>
      <c r="N16" s="195"/>
      <c r="O16" s="196"/>
      <c r="P16" s="156"/>
      <c r="Q16" s="157"/>
      <c r="R16" s="158"/>
      <c r="S16" s="156"/>
      <c r="T16" s="157"/>
      <c r="U16" s="158"/>
      <c r="V16" s="157"/>
      <c r="W16" s="157"/>
      <c r="X16" s="158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</row>
    <row r="17" spans="1:44">
      <c r="A17" s="154">
        <v>10</v>
      </c>
      <c r="B17" s="108" t="s">
        <v>38</v>
      </c>
      <c r="C17" s="71">
        <v>45</v>
      </c>
      <c r="D17" s="141">
        <v>30</v>
      </c>
      <c r="E17" s="211">
        <v>3</v>
      </c>
      <c r="F17" s="133" t="s">
        <v>19</v>
      </c>
      <c r="G17" s="17">
        <v>30</v>
      </c>
      <c r="H17" s="16">
        <v>15</v>
      </c>
      <c r="I17" s="207">
        <v>3</v>
      </c>
      <c r="J17" s="157"/>
      <c r="K17" s="157"/>
      <c r="L17" s="157"/>
      <c r="M17" s="194"/>
      <c r="N17" s="195"/>
      <c r="O17" s="196"/>
      <c r="P17" s="156"/>
      <c r="Q17" s="157"/>
      <c r="R17" s="158"/>
      <c r="S17" s="156"/>
      <c r="T17" s="157"/>
      <c r="U17" s="158"/>
      <c r="V17" s="157"/>
      <c r="W17" s="157"/>
      <c r="X17" s="158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</row>
    <row r="18" spans="1:44">
      <c r="A18" s="154">
        <v>11</v>
      </c>
      <c r="B18" s="108" t="s">
        <v>34</v>
      </c>
      <c r="C18" s="71">
        <v>45</v>
      </c>
      <c r="D18" s="141">
        <v>30</v>
      </c>
      <c r="E18" s="211">
        <v>3</v>
      </c>
      <c r="F18" s="133" t="s">
        <v>19</v>
      </c>
      <c r="G18" s="32">
        <v>30</v>
      </c>
      <c r="H18" s="16">
        <v>15</v>
      </c>
      <c r="I18" s="207">
        <v>3</v>
      </c>
      <c r="J18" s="157"/>
      <c r="K18" s="157"/>
      <c r="L18" s="157"/>
      <c r="M18" s="194"/>
      <c r="N18" s="195"/>
      <c r="O18" s="196"/>
      <c r="P18" s="156"/>
      <c r="Q18" s="157"/>
      <c r="R18" s="158"/>
      <c r="S18" s="156"/>
      <c r="T18" s="157"/>
      <c r="U18" s="158"/>
      <c r="V18" s="157"/>
      <c r="W18" s="157"/>
      <c r="X18" s="158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</row>
    <row r="19" spans="1:44">
      <c r="A19" s="154">
        <v>12</v>
      </c>
      <c r="B19" s="108" t="s">
        <v>39</v>
      </c>
      <c r="C19" s="71">
        <v>30</v>
      </c>
      <c r="D19" s="141">
        <v>20</v>
      </c>
      <c r="E19" s="211">
        <v>2</v>
      </c>
      <c r="F19" s="133" t="s">
        <v>19</v>
      </c>
      <c r="G19" s="17">
        <v>15</v>
      </c>
      <c r="H19" s="16">
        <v>15</v>
      </c>
      <c r="I19" s="207">
        <v>2</v>
      </c>
      <c r="J19" s="156"/>
      <c r="K19" s="157"/>
      <c r="L19" s="157"/>
      <c r="M19" s="194"/>
      <c r="N19" s="195"/>
      <c r="O19" s="196"/>
      <c r="P19" s="156"/>
      <c r="Q19" s="157"/>
      <c r="R19" s="158"/>
      <c r="S19" s="156"/>
      <c r="T19" s="157"/>
      <c r="U19" s="158"/>
      <c r="V19" s="157"/>
      <c r="W19" s="157"/>
      <c r="X19" s="158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</row>
    <row r="20" spans="1:44">
      <c r="A20" s="154">
        <v>13</v>
      </c>
      <c r="B20" s="108" t="s">
        <v>91</v>
      </c>
      <c r="C20" s="71">
        <v>60</v>
      </c>
      <c r="D20" s="141">
        <v>65</v>
      </c>
      <c r="E20" s="211">
        <v>5</v>
      </c>
      <c r="F20" s="130" t="s">
        <v>94</v>
      </c>
      <c r="G20" s="17">
        <v>15</v>
      </c>
      <c r="H20" s="287">
        <v>15</v>
      </c>
      <c r="I20" s="207">
        <v>2</v>
      </c>
      <c r="J20" s="32">
        <v>15</v>
      </c>
      <c r="K20" s="20">
        <v>15</v>
      </c>
      <c r="L20" s="209">
        <v>3</v>
      </c>
      <c r="M20" s="194"/>
      <c r="N20" s="195"/>
      <c r="O20" s="196"/>
      <c r="P20" s="156"/>
      <c r="Q20" s="157"/>
      <c r="R20" s="158"/>
      <c r="S20" s="156"/>
      <c r="T20" s="157"/>
      <c r="U20" s="158"/>
      <c r="V20" s="157"/>
      <c r="W20" s="157"/>
      <c r="X20" s="158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6"/>
      <c r="AP20" s="346"/>
      <c r="AQ20" s="346"/>
      <c r="AR20" s="346"/>
    </row>
    <row r="21" spans="1:44">
      <c r="A21" s="154">
        <v>14</v>
      </c>
      <c r="B21" s="108" t="s">
        <v>30</v>
      </c>
      <c r="C21" s="71">
        <v>45</v>
      </c>
      <c r="D21" s="141">
        <v>55</v>
      </c>
      <c r="E21" s="211">
        <v>4</v>
      </c>
      <c r="F21" s="130" t="s">
        <v>35</v>
      </c>
      <c r="G21" s="188"/>
      <c r="H21" s="188"/>
      <c r="I21" s="189"/>
      <c r="J21" s="32">
        <v>30</v>
      </c>
      <c r="K21" s="16">
        <v>15</v>
      </c>
      <c r="L21" s="208">
        <v>4</v>
      </c>
      <c r="M21" s="268"/>
      <c r="N21" s="269"/>
      <c r="O21" s="270"/>
      <c r="P21" s="272"/>
      <c r="Q21" s="271"/>
      <c r="R21" s="273"/>
      <c r="S21" s="272"/>
      <c r="T21" s="271"/>
      <c r="U21" s="273"/>
      <c r="V21" s="157"/>
      <c r="W21" s="157"/>
      <c r="X21" s="158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</row>
    <row r="22" spans="1:44">
      <c r="A22" s="154">
        <v>15</v>
      </c>
      <c r="B22" s="108" t="s">
        <v>40</v>
      </c>
      <c r="C22" s="71">
        <v>30</v>
      </c>
      <c r="D22" s="141">
        <v>45</v>
      </c>
      <c r="E22" s="211">
        <v>3</v>
      </c>
      <c r="F22" s="130" t="s">
        <v>35</v>
      </c>
      <c r="G22" s="157"/>
      <c r="H22" s="157"/>
      <c r="I22" s="158"/>
      <c r="J22" s="32">
        <v>15</v>
      </c>
      <c r="K22" s="20">
        <v>15</v>
      </c>
      <c r="L22" s="208">
        <v>3</v>
      </c>
      <c r="M22" s="268"/>
      <c r="N22" s="269"/>
      <c r="O22" s="270"/>
      <c r="P22" s="272"/>
      <c r="Q22" s="271"/>
      <c r="R22" s="273"/>
      <c r="S22" s="272"/>
      <c r="T22" s="271"/>
      <c r="U22" s="273"/>
      <c r="V22" s="157"/>
      <c r="W22" s="157"/>
      <c r="X22" s="158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</row>
    <row r="23" spans="1:44">
      <c r="A23" s="155">
        <v>16</v>
      </c>
      <c r="B23" s="110" t="s">
        <v>29</v>
      </c>
      <c r="C23" s="71">
        <v>45</v>
      </c>
      <c r="D23" s="76">
        <v>30</v>
      </c>
      <c r="E23" s="211">
        <v>3</v>
      </c>
      <c r="F23" s="133" t="s">
        <v>19</v>
      </c>
      <c r="G23" s="157"/>
      <c r="H23" s="157"/>
      <c r="I23" s="158"/>
      <c r="J23" s="17">
        <v>30</v>
      </c>
      <c r="K23" s="16">
        <v>15</v>
      </c>
      <c r="L23" s="209">
        <v>3</v>
      </c>
      <c r="M23" s="268"/>
      <c r="N23" s="269"/>
      <c r="O23" s="270"/>
      <c r="P23" s="272"/>
      <c r="Q23" s="271"/>
      <c r="R23" s="273"/>
      <c r="S23" s="272"/>
      <c r="T23" s="271"/>
      <c r="U23" s="273"/>
      <c r="V23" s="157"/>
      <c r="W23" s="157"/>
      <c r="X23" s="158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</row>
    <row r="24" spans="1:44" ht="26.25">
      <c r="A24" s="155">
        <v>17</v>
      </c>
      <c r="B24" s="108" t="s">
        <v>72</v>
      </c>
      <c r="C24" s="71">
        <v>45</v>
      </c>
      <c r="D24" s="141">
        <v>30</v>
      </c>
      <c r="E24" s="211">
        <v>3</v>
      </c>
      <c r="F24" s="133" t="s">
        <v>19</v>
      </c>
      <c r="G24" s="157"/>
      <c r="H24" s="157"/>
      <c r="I24" s="158"/>
      <c r="J24" s="32">
        <v>30</v>
      </c>
      <c r="K24" s="16">
        <v>15</v>
      </c>
      <c r="L24" s="208">
        <v>3</v>
      </c>
      <c r="M24" s="268"/>
      <c r="N24" s="269"/>
      <c r="O24" s="270"/>
      <c r="P24" s="272"/>
      <c r="Q24" s="271"/>
      <c r="R24" s="273"/>
      <c r="S24" s="272"/>
      <c r="T24" s="271"/>
      <c r="U24" s="273"/>
      <c r="V24" s="157"/>
      <c r="W24" s="157"/>
      <c r="X24" s="158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</row>
    <row r="25" spans="1:44">
      <c r="A25" s="155">
        <v>18</v>
      </c>
      <c r="B25" s="108" t="s">
        <v>41</v>
      </c>
      <c r="C25" s="71">
        <v>45</v>
      </c>
      <c r="D25" s="141">
        <v>30</v>
      </c>
      <c r="E25" s="211">
        <v>3</v>
      </c>
      <c r="F25" s="133" t="s">
        <v>19</v>
      </c>
      <c r="G25" s="157"/>
      <c r="H25" s="157"/>
      <c r="I25" s="158"/>
      <c r="J25" s="32">
        <v>30</v>
      </c>
      <c r="K25" s="16">
        <v>15</v>
      </c>
      <c r="L25" s="209">
        <v>3</v>
      </c>
      <c r="M25" s="268"/>
      <c r="N25" s="269"/>
      <c r="O25" s="270"/>
      <c r="P25" s="272"/>
      <c r="Q25" s="271"/>
      <c r="R25" s="273"/>
      <c r="S25" s="272"/>
      <c r="T25" s="271"/>
      <c r="U25" s="273"/>
      <c r="V25" s="157"/>
      <c r="W25" s="157"/>
      <c r="X25" s="158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</row>
    <row r="26" spans="1:44" ht="26.25">
      <c r="A26" s="154">
        <v>19</v>
      </c>
      <c r="B26" s="108" t="s">
        <v>73</v>
      </c>
      <c r="C26" s="71">
        <v>30</v>
      </c>
      <c r="D26" s="141">
        <v>20</v>
      </c>
      <c r="E26" s="211">
        <v>2</v>
      </c>
      <c r="F26" s="133" t="s">
        <v>19</v>
      </c>
      <c r="G26" s="157"/>
      <c r="H26" s="157"/>
      <c r="I26" s="158"/>
      <c r="J26" s="17">
        <v>15</v>
      </c>
      <c r="K26" s="16">
        <v>15</v>
      </c>
      <c r="L26" s="209">
        <v>2</v>
      </c>
      <c r="M26" s="268"/>
      <c r="N26" s="269"/>
      <c r="O26" s="270"/>
      <c r="P26" s="272"/>
      <c r="Q26" s="271"/>
      <c r="R26" s="273"/>
      <c r="S26" s="272"/>
      <c r="T26" s="271"/>
      <c r="U26" s="273"/>
      <c r="V26" s="157"/>
      <c r="W26" s="157"/>
      <c r="X26" s="158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</row>
    <row r="27" spans="1:44" ht="26.25">
      <c r="A27" s="154">
        <v>20</v>
      </c>
      <c r="B27" s="108" t="s">
        <v>71</v>
      </c>
      <c r="C27" s="71">
        <v>30</v>
      </c>
      <c r="D27" s="76">
        <v>20</v>
      </c>
      <c r="E27" s="211">
        <v>2</v>
      </c>
      <c r="F27" s="133" t="s">
        <v>19</v>
      </c>
      <c r="G27" s="157"/>
      <c r="H27" s="157"/>
      <c r="I27" s="158"/>
      <c r="J27" s="17">
        <v>15</v>
      </c>
      <c r="K27" s="16">
        <v>15</v>
      </c>
      <c r="L27" s="209">
        <v>2</v>
      </c>
      <c r="M27" s="268"/>
      <c r="N27" s="269"/>
      <c r="O27" s="270"/>
      <c r="P27" s="272"/>
      <c r="Q27" s="271"/>
      <c r="R27" s="273"/>
      <c r="S27" s="272"/>
      <c r="T27" s="271"/>
      <c r="U27" s="273"/>
      <c r="V27" s="157"/>
      <c r="W27" s="157"/>
      <c r="X27" s="158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6"/>
    </row>
    <row r="28" spans="1:44">
      <c r="A28" s="154">
        <v>21</v>
      </c>
      <c r="B28" s="108" t="s">
        <v>42</v>
      </c>
      <c r="C28" s="71">
        <v>30</v>
      </c>
      <c r="D28" s="141">
        <v>20</v>
      </c>
      <c r="E28" s="211">
        <v>2</v>
      </c>
      <c r="F28" s="133" t="s">
        <v>19</v>
      </c>
      <c r="G28" s="157"/>
      <c r="H28" s="157"/>
      <c r="I28" s="158"/>
      <c r="J28" s="32">
        <v>15</v>
      </c>
      <c r="K28" s="16">
        <v>15</v>
      </c>
      <c r="L28" s="213">
        <v>2</v>
      </c>
      <c r="M28" s="268"/>
      <c r="N28" s="269"/>
      <c r="O28" s="270"/>
      <c r="P28" s="272"/>
      <c r="Q28" s="271"/>
      <c r="R28" s="273"/>
      <c r="S28" s="272"/>
      <c r="T28" s="271"/>
      <c r="U28" s="273"/>
      <c r="V28" s="157"/>
      <c r="W28" s="157"/>
      <c r="X28" s="158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  <c r="AK28" s="346"/>
      <c r="AL28" s="346"/>
      <c r="AM28" s="346"/>
      <c r="AN28" s="346"/>
      <c r="AO28" s="346"/>
      <c r="AP28" s="346"/>
      <c r="AQ28" s="346"/>
      <c r="AR28" s="346"/>
    </row>
    <row r="29" spans="1:44">
      <c r="A29" s="381">
        <v>22</v>
      </c>
      <c r="B29" s="108" t="s">
        <v>47</v>
      </c>
      <c r="C29" s="71">
        <v>30</v>
      </c>
      <c r="D29" s="141">
        <v>20</v>
      </c>
      <c r="E29" s="211">
        <v>2</v>
      </c>
      <c r="F29" s="133" t="s">
        <v>19</v>
      </c>
      <c r="G29" s="157"/>
      <c r="H29" s="157"/>
      <c r="I29" s="158"/>
      <c r="J29" s="32">
        <v>15</v>
      </c>
      <c r="K29" s="16">
        <v>15</v>
      </c>
      <c r="L29" s="209">
        <v>2</v>
      </c>
      <c r="M29" s="268"/>
      <c r="N29" s="269"/>
      <c r="O29" s="270"/>
      <c r="P29" s="272"/>
      <c r="Q29" s="271"/>
      <c r="R29" s="273"/>
      <c r="S29" s="272"/>
      <c r="T29" s="271"/>
      <c r="U29" s="273"/>
      <c r="V29" s="157"/>
      <c r="W29" s="157"/>
      <c r="X29" s="158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</row>
    <row r="30" spans="1:44">
      <c r="A30" s="154">
        <v>23</v>
      </c>
      <c r="B30" s="108" t="s">
        <v>45</v>
      </c>
      <c r="C30" s="71">
        <v>30</v>
      </c>
      <c r="D30" s="76">
        <v>20</v>
      </c>
      <c r="E30" s="211">
        <v>2</v>
      </c>
      <c r="F30" s="133" t="s">
        <v>19</v>
      </c>
      <c r="G30" s="157"/>
      <c r="H30" s="157"/>
      <c r="I30" s="158"/>
      <c r="J30" s="32">
        <v>15</v>
      </c>
      <c r="K30" s="16">
        <v>15</v>
      </c>
      <c r="L30" s="209">
        <v>2</v>
      </c>
      <c r="M30" s="268"/>
      <c r="N30" s="269"/>
      <c r="O30" s="270"/>
      <c r="P30" s="272"/>
      <c r="Q30" s="271"/>
      <c r="R30" s="273"/>
      <c r="S30" s="272"/>
      <c r="T30" s="271"/>
      <c r="U30" s="273"/>
      <c r="V30" s="157"/>
      <c r="W30" s="157"/>
      <c r="X30" s="158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</row>
    <row r="31" spans="1:44">
      <c r="A31" s="154">
        <v>24</v>
      </c>
      <c r="B31" s="108" t="s">
        <v>52</v>
      </c>
      <c r="C31" s="71">
        <v>30</v>
      </c>
      <c r="D31" s="141">
        <v>20</v>
      </c>
      <c r="E31" s="211">
        <v>2</v>
      </c>
      <c r="F31" s="133" t="s">
        <v>19</v>
      </c>
      <c r="G31" s="157"/>
      <c r="H31" s="157"/>
      <c r="I31" s="158"/>
      <c r="J31" s="156"/>
      <c r="K31" s="157"/>
      <c r="L31" s="158"/>
      <c r="M31" s="15">
        <v>15</v>
      </c>
      <c r="N31" s="16">
        <v>15</v>
      </c>
      <c r="O31" s="207">
        <v>2</v>
      </c>
      <c r="P31" s="272"/>
      <c r="Q31" s="271"/>
      <c r="R31" s="273"/>
      <c r="S31" s="272"/>
      <c r="T31" s="271"/>
      <c r="U31" s="273"/>
      <c r="V31" s="157"/>
      <c r="W31" s="157"/>
      <c r="X31" s="158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6"/>
      <c r="AN31" s="346"/>
      <c r="AO31" s="346"/>
      <c r="AP31" s="346"/>
      <c r="AQ31" s="346"/>
      <c r="AR31" s="346"/>
    </row>
    <row r="32" spans="1:44">
      <c r="A32" s="317">
        <v>25</v>
      </c>
      <c r="B32" s="292" t="s">
        <v>93</v>
      </c>
      <c r="C32" s="293">
        <v>90</v>
      </c>
      <c r="D32" s="294">
        <v>85</v>
      </c>
      <c r="E32" s="295">
        <v>7</v>
      </c>
      <c r="F32" s="358" t="s">
        <v>110</v>
      </c>
      <c r="G32" s="297"/>
      <c r="H32" s="297"/>
      <c r="I32" s="298"/>
      <c r="J32" s="299"/>
      <c r="K32" s="300"/>
      <c r="L32" s="301"/>
      <c r="M32" s="32">
        <v>30</v>
      </c>
      <c r="N32" s="16">
        <v>15</v>
      </c>
      <c r="O32" s="302">
        <v>3</v>
      </c>
      <c r="P32" s="31">
        <v>30</v>
      </c>
      <c r="Q32" s="16">
        <v>15</v>
      </c>
      <c r="R32" s="303">
        <v>4</v>
      </c>
      <c r="S32" s="296"/>
      <c r="T32" s="297"/>
      <c r="U32" s="298"/>
      <c r="V32" s="157"/>
      <c r="W32" s="157"/>
      <c r="X32" s="158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</row>
    <row r="33" spans="1:44">
      <c r="A33" s="154">
        <v>26</v>
      </c>
      <c r="B33" s="292" t="s">
        <v>46</v>
      </c>
      <c r="C33" s="293">
        <v>75</v>
      </c>
      <c r="D33" s="294">
        <v>75</v>
      </c>
      <c r="E33" s="295">
        <v>6</v>
      </c>
      <c r="F33" s="358" t="s">
        <v>110</v>
      </c>
      <c r="G33" s="297"/>
      <c r="H33" s="297"/>
      <c r="I33" s="298"/>
      <c r="J33" s="296"/>
      <c r="K33" s="297"/>
      <c r="L33" s="298"/>
      <c r="M33" s="15">
        <v>15</v>
      </c>
      <c r="N33" s="287">
        <v>15</v>
      </c>
      <c r="O33" s="302">
        <v>2</v>
      </c>
      <c r="P33" s="31">
        <v>30</v>
      </c>
      <c r="Q33" s="16">
        <v>15</v>
      </c>
      <c r="R33" s="302">
        <v>4</v>
      </c>
      <c r="S33" s="296"/>
      <c r="T33" s="297"/>
      <c r="U33" s="298"/>
      <c r="V33" s="157"/>
      <c r="W33" s="157"/>
      <c r="X33" s="158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</row>
    <row r="34" spans="1:44" s="291" customFormat="1">
      <c r="A34" s="317">
        <v>27</v>
      </c>
      <c r="B34" s="292" t="s">
        <v>92</v>
      </c>
      <c r="C34" s="293">
        <v>75</v>
      </c>
      <c r="D34" s="294">
        <v>50</v>
      </c>
      <c r="E34" s="295">
        <v>5</v>
      </c>
      <c r="F34" s="359" t="s">
        <v>19</v>
      </c>
      <c r="G34" s="300"/>
      <c r="H34" s="300"/>
      <c r="I34" s="301"/>
      <c r="J34" s="299"/>
      <c r="K34" s="300"/>
      <c r="L34" s="301"/>
      <c r="M34" s="32">
        <v>30</v>
      </c>
      <c r="N34" s="16">
        <v>15</v>
      </c>
      <c r="O34" s="303">
        <v>3</v>
      </c>
      <c r="P34" s="15">
        <v>15</v>
      </c>
      <c r="Q34" s="287">
        <v>15</v>
      </c>
      <c r="R34" s="303">
        <v>2</v>
      </c>
      <c r="S34" s="296"/>
      <c r="T34" s="297"/>
      <c r="U34" s="298"/>
      <c r="V34" s="271"/>
      <c r="W34" s="271"/>
      <c r="X34" s="273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</row>
    <row r="35" spans="1:44" ht="15" customHeight="1">
      <c r="A35" s="317">
        <v>28</v>
      </c>
      <c r="B35" s="292" t="s">
        <v>95</v>
      </c>
      <c r="C35" s="293">
        <v>75</v>
      </c>
      <c r="D35" s="294">
        <v>50</v>
      </c>
      <c r="E35" s="295">
        <v>5</v>
      </c>
      <c r="F35" s="359" t="s">
        <v>19</v>
      </c>
      <c r="G35" s="297"/>
      <c r="H35" s="297"/>
      <c r="I35" s="298"/>
      <c r="J35" s="296"/>
      <c r="K35" s="297"/>
      <c r="L35" s="298"/>
      <c r="M35" s="304">
        <v>30</v>
      </c>
      <c r="N35" s="305">
        <v>15</v>
      </c>
      <c r="O35" s="302">
        <v>3</v>
      </c>
      <c r="P35" s="304">
        <v>15</v>
      </c>
      <c r="Q35" s="305">
        <v>15</v>
      </c>
      <c r="R35" s="302">
        <v>2</v>
      </c>
      <c r="S35" s="296"/>
      <c r="T35" s="297"/>
      <c r="U35" s="298"/>
      <c r="V35" s="157"/>
      <c r="W35" s="157"/>
      <c r="X35" s="158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  <c r="AN35" s="346"/>
      <c r="AO35" s="346"/>
      <c r="AP35" s="346"/>
      <c r="AQ35" s="346"/>
      <c r="AR35" s="346"/>
    </row>
    <row r="36" spans="1:44">
      <c r="A36" s="317">
        <v>29</v>
      </c>
      <c r="B36" s="292" t="s">
        <v>101</v>
      </c>
      <c r="C36" s="293">
        <v>75</v>
      </c>
      <c r="D36" s="306">
        <v>50</v>
      </c>
      <c r="E36" s="295">
        <v>5</v>
      </c>
      <c r="F36" s="359" t="s">
        <v>19</v>
      </c>
      <c r="G36" s="297"/>
      <c r="H36" s="297"/>
      <c r="I36" s="298"/>
      <c r="J36" s="296"/>
      <c r="K36" s="297"/>
      <c r="L36" s="298"/>
      <c r="M36" s="32">
        <v>30</v>
      </c>
      <c r="N36" s="16">
        <v>15</v>
      </c>
      <c r="O36" s="302">
        <v>3</v>
      </c>
      <c r="P36" s="15">
        <v>15</v>
      </c>
      <c r="Q36" s="287">
        <v>15</v>
      </c>
      <c r="R36" s="302">
        <v>2</v>
      </c>
      <c r="S36" s="296"/>
      <c r="T36" s="297"/>
      <c r="U36" s="298"/>
      <c r="V36" s="157"/>
      <c r="W36" s="157"/>
      <c r="X36" s="158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</row>
    <row r="37" spans="1:44">
      <c r="A37" s="317">
        <v>30</v>
      </c>
      <c r="B37" s="292" t="s">
        <v>32</v>
      </c>
      <c r="C37" s="293">
        <v>75</v>
      </c>
      <c r="D37" s="294">
        <v>50</v>
      </c>
      <c r="E37" s="295">
        <v>5</v>
      </c>
      <c r="F37" s="359" t="s">
        <v>19</v>
      </c>
      <c r="G37" s="297"/>
      <c r="H37" s="297"/>
      <c r="I37" s="298"/>
      <c r="J37" s="296"/>
      <c r="K37" s="297"/>
      <c r="L37" s="298"/>
      <c r="M37" s="32">
        <v>30</v>
      </c>
      <c r="N37" s="16">
        <v>15</v>
      </c>
      <c r="O37" s="302">
        <v>3</v>
      </c>
      <c r="P37" s="15">
        <v>15</v>
      </c>
      <c r="Q37" s="287">
        <v>15</v>
      </c>
      <c r="R37" s="302">
        <v>2</v>
      </c>
      <c r="S37" s="296"/>
      <c r="T37" s="297"/>
      <c r="U37" s="298"/>
      <c r="V37" s="157"/>
      <c r="W37" s="157"/>
      <c r="X37" s="158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</row>
    <row r="38" spans="1:44">
      <c r="A38" s="317">
        <v>31</v>
      </c>
      <c r="B38" s="292" t="s">
        <v>124</v>
      </c>
      <c r="C38" s="293">
        <v>45</v>
      </c>
      <c r="D38" s="294">
        <v>30</v>
      </c>
      <c r="E38" s="295">
        <v>3</v>
      </c>
      <c r="F38" s="359" t="s">
        <v>19</v>
      </c>
      <c r="G38" s="297"/>
      <c r="H38" s="297"/>
      <c r="I38" s="298"/>
      <c r="J38" s="310"/>
      <c r="K38" s="311"/>
      <c r="L38" s="312"/>
      <c r="M38" s="313"/>
      <c r="N38" s="314"/>
      <c r="O38" s="315"/>
      <c r="P38" s="31">
        <v>30</v>
      </c>
      <c r="Q38" s="16">
        <v>15</v>
      </c>
      <c r="R38" s="303">
        <v>3</v>
      </c>
      <c r="S38" s="296"/>
      <c r="T38" s="297"/>
      <c r="U38" s="298"/>
      <c r="V38" s="157"/>
      <c r="W38" s="157"/>
      <c r="X38" s="158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</row>
    <row r="39" spans="1:44">
      <c r="A39" s="317">
        <v>32</v>
      </c>
      <c r="B39" s="292" t="s">
        <v>109</v>
      </c>
      <c r="C39" s="293">
        <v>30</v>
      </c>
      <c r="D39" s="309">
        <v>20</v>
      </c>
      <c r="E39" s="295">
        <v>2</v>
      </c>
      <c r="F39" s="359" t="s">
        <v>19</v>
      </c>
      <c r="G39" s="297"/>
      <c r="H39" s="297"/>
      <c r="I39" s="298"/>
      <c r="J39" s="310"/>
      <c r="K39" s="311"/>
      <c r="L39" s="312"/>
      <c r="M39" s="313"/>
      <c r="N39" s="314"/>
      <c r="O39" s="315"/>
      <c r="P39" s="316"/>
      <c r="Q39" s="361">
        <v>30</v>
      </c>
      <c r="R39" s="302">
        <v>2</v>
      </c>
      <c r="S39" s="296"/>
      <c r="T39" s="297"/>
      <c r="U39" s="298"/>
      <c r="V39" s="157"/>
      <c r="W39" s="157"/>
      <c r="X39" s="158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</row>
    <row r="40" spans="1:44">
      <c r="A40" s="381">
        <v>33</v>
      </c>
      <c r="B40" s="292" t="s">
        <v>31</v>
      </c>
      <c r="C40" s="293">
        <v>45</v>
      </c>
      <c r="D40" s="294">
        <v>55</v>
      </c>
      <c r="E40" s="295">
        <v>4</v>
      </c>
      <c r="F40" s="358" t="s">
        <v>35</v>
      </c>
      <c r="G40" s="297"/>
      <c r="H40" s="297"/>
      <c r="I40" s="298"/>
      <c r="J40" s="296"/>
      <c r="K40" s="297"/>
      <c r="L40" s="298"/>
      <c r="M40" s="296"/>
      <c r="N40" s="297"/>
      <c r="O40" s="298"/>
      <c r="P40" s="299"/>
      <c r="Q40" s="300"/>
      <c r="R40" s="318"/>
      <c r="S40" s="304">
        <v>30</v>
      </c>
      <c r="T40" s="305">
        <v>15</v>
      </c>
      <c r="U40" s="303">
        <v>4</v>
      </c>
      <c r="V40" s="157"/>
      <c r="W40" s="157"/>
      <c r="X40" s="158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</row>
    <row r="41" spans="1:44">
      <c r="A41" s="317">
        <v>34</v>
      </c>
      <c r="B41" s="292" t="s">
        <v>125</v>
      </c>
      <c r="C41" s="293">
        <v>45</v>
      </c>
      <c r="D41" s="294">
        <v>30</v>
      </c>
      <c r="E41" s="295">
        <v>3</v>
      </c>
      <c r="F41" s="359" t="s">
        <v>19</v>
      </c>
      <c r="G41" s="297"/>
      <c r="H41" s="297"/>
      <c r="I41" s="298"/>
      <c r="J41" s="296"/>
      <c r="K41" s="297"/>
      <c r="L41" s="298"/>
      <c r="M41" s="296"/>
      <c r="N41" s="297"/>
      <c r="O41" s="298"/>
      <c r="P41" s="299"/>
      <c r="Q41" s="300"/>
      <c r="R41" s="318"/>
      <c r="S41" s="31">
        <v>30</v>
      </c>
      <c r="T41" s="16">
        <v>15</v>
      </c>
      <c r="U41" s="302">
        <v>3</v>
      </c>
      <c r="V41" s="157"/>
      <c r="W41" s="157"/>
      <c r="X41" s="158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</row>
    <row r="42" spans="1:44">
      <c r="A42" s="317">
        <v>35</v>
      </c>
      <c r="B42" s="292" t="s">
        <v>36</v>
      </c>
      <c r="C42" s="293">
        <v>45</v>
      </c>
      <c r="D42" s="294">
        <v>30</v>
      </c>
      <c r="E42" s="295">
        <v>3</v>
      </c>
      <c r="F42" s="359" t="s">
        <v>19</v>
      </c>
      <c r="G42" s="297"/>
      <c r="H42" s="297"/>
      <c r="I42" s="298"/>
      <c r="J42" s="296"/>
      <c r="K42" s="297"/>
      <c r="L42" s="298"/>
      <c r="M42" s="296"/>
      <c r="N42" s="297"/>
      <c r="O42" s="298"/>
      <c r="P42" s="299"/>
      <c r="Q42" s="300"/>
      <c r="R42" s="318"/>
      <c r="S42" s="31">
        <v>30</v>
      </c>
      <c r="T42" s="16">
        <v>15</v>
      </c>
      <c r="U42" s="302">
        <v>3</v>
      </c>
      <c r="V42" s="157"/>
      <c r="W42" s="157"/>
      <c r="X42" s="158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</row>
    <row r="43" spans="1:44">
      <c r="A43" s="317">
        <v>36</v>
      </c>
      <c r="B43" s="292" t="s">
        <v>44</v>
      </c>
      <c r="C43" s="293">
        <v>45</v>
      </c>
      <c r="D43" s="294">
        <v>30</v>
      </c>
      <c r="E43" s="295">
        <v>3</v>
      </c>
      <c r="F43" s="359" t="s">
        <v>19</v>
      </c>
      <c r="G43" s="297"/>
      <c r="H43" s="297"/>
      <c r="I43" s="298"/>
      <c r="J43" s="296"/>
      <c r="K43" s="297"/>
      <c r="L43" s="298"/>
      <c r="M43" s="299"/>
      <c r="N43" s="300"/>
      <c r="O43" s="318"/>
      <c r="P43" s="169"/>
      <c r="Q43" s="170"/>
      <c r="R43" s="378"/>
      <c r="S43" s="31">
        <v>30</v>
      </c>
      <c r="T43" s="16">
        <v>15</v>
      </c>
      <c r="U43" s="302">
        <v>3</v>
      </c>
      <c r="V43" s="157"/>
      <c r="W43" s="157"/>
      <c r="X43" s="158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</row>
    <row r="44" spans="1:44" ht="13.5" thickBot="1">
      <c r="A44" s="317">
        <v>37</v>
      </c>
      <c r="B44" s="292" t="s">
        <v>33</v>
      </c>
      <c r="C44" s="293">
        <v>30</v>
      </c>
      <c r="D44" s="309">
        <v>20</v>
      </c>
      <c r="E44" s="295">
        <v>2</v>
      </c>
      <c r="F44" s="360" t="s">
        <v>19</v>
      </c>
      <c r="G44" s="320"/>
      <c r="H44" s="320"/>
      <c r="I44" s="321"/>
      <c r="J44" s="319"/>
      <c r="K44" s="320"/>
      <c r="L44" s="321"/>
      <c r="M44" s="319"/>
      <c r="N44" s="320"/>
      <c r="O44" s="321"/>
      <c r="P44" s="322"/>
      <c r="Q44" s="323"/>
      <c r="R44" s="324"/>
      <c r="S44" s="379">
        <v>15</v>
      </c>
      <c r="T44" s="380">
        <v>15</v>
      </c>
      <c r="U44" s="325">
        <v>2</v>
      </c>
      <c r="V44" s="157"/>
      <c r="W44" s="157"/>
      <c r="X44" s="158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</row>
    <row r="45" spans="1:44" ht="26.65" thickBot="1">
      <c r="A45" s="8" t="s">
        <v>24</v>
      </c>
      <c r="B45" s="9" t="s">
        <v>66</v>
      </c>
      <c r="C45" s="23">
        <f>SUM(C46:C58)</f>
        <v>720</v>
      </c>
      <c r="D45" s="22">
        <f>SUM(D46:D58)</f>
        <v>655</v>
      </c>
      <c r="E45" s="23">
        <f>SUM(E46:E58)</f>
        <v>55</v>
      </c>
      <c r="F45" s="24"/>
      <c r="G45" s="24">
        <f t="shared" ref="G45:X45" si="2">SUM(G46:G58)</f>
        <v>0</v>
      </c>
      <c r="H45" s="24">
        <f t="shared" si="2"/>
        <v>0</v>
      </c>
      <c r="I45" s="23">
        <f t="shared" si="2"/>
        <v>0</v>
      </c>
      <c r="J45" s="24">
        <f t="shared" si="2"/>
        <v>0</v>
      </c>
      <c r="K45" s="24">
        <f t="shared" si="2"/>
        <v>0</v>
      </c>
      <c r="L45" s="23">
        <f t="shared" si="2"/>
        <v>0</v>
      </c>
      <c r="M45" s="24">
        <f t="shared" si="2"/>
        <v>105</v>
      </c>
      <c r="N45" s="24">
        <f t="shared" si="2"/>
        <v>45</v>
      </c>
      <c r="O45" s="23">
        <f t="shared" si="2"/>
        <v>10</v>
      </c>
      <c r="P45" s="24">
        <f t="shared" si="2"/>
        <v>45</v>
      </c>
      <c r="Q45" s="24">
        <f t="shared" si="2"/>
        <v>30</v>
      </c>
      <c r="R45" s="25">
        <f t="shared" si="2"/>
        <v>6</v>
      </c>
      <c r="S45" s="24">
        <f t="shared" si="2"/>
        <v>90</v>
      </c>
      <c r="T45" s="24">
        <f t="shared" si="2"/>
        <v>120</v>
      </c>
      <c r="U45" s="23">
        <f t="shared" si="2"/>
        <v>15</v>
      </c>
      <c r="V45" s="24">
        <f t="shared" si="2"/>
        <v>120</v>
      </c>
      <c r="W45" s="24">
        <f t="shared" si="2"/>
        <v>165</v>
      </c>
      <c r="X45" s="25">
        <f t="shared" si="2"/>
        <v>24</v>
      </c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</row>
    <row r="46" spans="1:44">
      <c r="A46" s="153">
        <v>38</v>
      </c>
      <c r="B46" s="107" t="s">
        <v>62</v>
      </c>
      <c r="C46" s="142">
        <v>30</v>
      </c>
      <c r="D46" s="127">
        <v>20</v>
      </c>
      <c r="E46" s="210">
        <v>2</v>
      </c>
      <c r="F46" s="87" t="s">
        <v>19</v>
      </c>
      <c r="G46" s="178"/>
      <c r="H46" s="179"/>
      <c r="I46" s="180"/>
      <c r="J46" s="178"/>
      <c r="K46" s="179"/>
      <c r="L46" s="180"/>
      <c r="M46" s="31">
        <v>30</v>
      </c>
      <c r="N46" s="190"/>
      <c r="O46" s="207">
        <v>2</v>
      </c>
      <c r="P46" s="178"/>
      <c r="Q46" s="179"/>
      <c r="R46" s="180"/>
      <c r="S46" s="191"/>
      <c r="T46" s="192"/>
      <c r="U46" s="193"/>
      <c r="V46" s="178"/>
      <c r="W46" s="179"/>
      <c r="X46" s="180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</row>
    <row r="47" spans="1:44" ht="26.25">
      <c r="A47" s="153">
        <v>39</v>
      </c>
      <c r="B47" s="108" t="s">
        <v>74</v>
      </c>
      <c r="C47" s="142">
        <v>30</v>
      </c>
      <c r="D47" s="128">
        <v>20</v>
      </c>
      <c r="E47" s="211">
        <v>2</v>
      </c>
      <c r="F47" s="143" t="s">
        <v>19</v>
      </c>
      <c r="G47" s="156"/>
      <c r="H47" s="157"/>
      <c r="I47" s="158"/>
      <c r="J47" s="156"/>
      <c r="K47" s="157"/>
      <c r="L47" s="158"/>
      <c r="M47" s="31">
        <v>15</v>
      </c>
      <c r="N47" s="16">
        <v>15</v>
      </c>
      <c r="O47" s="207">
        <v>2</v>
      </c>
      <c r="P47" s="156"/>
      <c r="Q47" s="157"/>
      <c r="R47" s="158"/>
      <c r="S47" s="194"/>
      <c r="T47" s="195"/>
      <c r="U47" s="196"/>
      <c r="V47" s="156"/>
      <c r="W47" s="157"/>
      <c r="X47" s="158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</row>
    <row r="48" spans="1:44">
      <c r="A48" s="153">
        <v>40</v>
      </c>
      <c r="B48" s="108" t="s">
        <v>27</v>
      </c>
      <c r="C48" s="142">
        <v>45</v>
      </c>
      <c r="D48" s="124">
        <v>30</v>
      </c>
      <c r="E48" s="211">
        <v>3</v>
      </c>
      <c r="F48" s="77" t="s">
        <v>19</v>
      </c>
      <c r="G48" s="156"/>
      <c r="H48" s="157"/>
      <c r="I48" s="158"/>
      <c r="J48" s="156"/>
      <c r="K48" s="157"/>
      <c r="L48" s="158"/>
      <c r="M48" s="15">
        <v>30</v>
      </c>
      <c r="N48" s="16">
        <v>15</v>
      </c>
      <c r="O48" s="207">
        <v>3</v>
      </c>
      <c r="P48" s="175"/>
      <c r="Q48" s="176"/>
      <c r="R48" s="177"/>
      <c r="S48" s="194"/>
      <c r="T48" s="195"/>
      <c r="U48" s="196"/>
      <c r="V48" s="156"/>
      <c r="W48" s="157"/>
      <c r="X48" s="158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</row>
    <row r="49" spans="1:44" ht="26.25">
      <c r="A49" s="153">
        <v>41</v>
      </c>
      <c r="B49" s="108" t="s">
        <v>75</v>
      </c>
      <c r="C49" s="142">
        <v>75</v>
      </c>
      <c r="D49" s="128">
        <v>75</v>
      </c>
      <c r="E49" s="211">
        <v>6</v>
      </c>
      <c r="F49" s="87" t="s">
        <v>88</v>
      </c>
      <c r="G49" s="156"/>
      <c r="H49" s="157"/>
      <c r="I49" s="158"/>
      <c r="J49" s="156"/>
      <c r="K49" s="157"/>
      <c r="L49" s="158"/>
      <c r="M49" s="15">
        <v>30</v>
      </c>
      <c r="N49" s="16">
        <v>15</v>
      </c>
      <c r="O49" s="207">
        <v>3</v>
      </c>
      <c r="P49" s="15">
        <v>15</v>
      </c>
      <c r="Q49" s="16">
        <v>15</v>
      </c>
      <c r="R49" s="207">
        <v>3</v>
      </c>
      <c r="S49" s="194"/>
      <c r="T49" s="195"/>
      <c r="U49" s="196"/>
      <c r="V49" s="156"/>
      <c r="W49" s="157"/>
      <c r="X49" s="158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</row>
    <row r="50" spans="1:44">
      <c r="A50" s="153">
        <v>42</v>
      </c>
      <c r="B50" s="108" t="s">
        <v>28</v>
      </c>
      <c r="C50" s="142">
        <v>45</v>
      </c>
      <c r="D50" s="128">
        <v>30</v>
      </c>
      <c r="E50" s="211">
        <v>3</v>
      </c>
      <c r="F50" s="87" t="s">
        <v>19</v>
      </c>
      <c r="G50" s="156"/>
      <c r="H50" s="157"/>
      <c r="I50" s="158"/>
      <c r="J50" s="156"/>
      <c r="K50" s="157"/>
      <c r="L50" s="158"/>
      <c r="M50" s="187"/>
      <c r="N50" s="188"/>
      <c r="O50" s="189"/>
      <c r="P50" s="31">
        <v>30</v>
      </c>
      <c r="Q50" s="287">
        <v>15</v>
      </c>
      <c r="R50" s="207">
        <v>3</v>
      </c>
      <c r="S50" s="197"/>
      <c r="T50" s="198"/>
      <c r="U50" s="199"/>
      <c r="V50" s="156"/>
      <c r="W50" s="157"/>
      <c r="X50" s="158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</row>
    <row r="51" spans="1:44" ht="26.25">
      <c r="A51" s="153">
        <v>43</v>
      </c>
      <c r="B51" s="108" t="s">
        <v>80</v>
      </c>
      <c r="C51" s="142">
        <v>45</v>
      </c>
      <c r="D51" s="128">
        <v>30</v>
      </c>
      <c r="E51" s="211">
        <v>3</v>
      </c>
      <c r="F51" s="77" t="s">
        <v>19</v>
      </c>
      <c r="G51" s="156"/>
      <c r="H51" s="157"/>
      <c r="I51" s="158"/>
      <c r="J51" s="156"/>
      <c r="K51" s="157"/>
      <c r="L51" s="158"/>
      <c r="M51" s="156"/>
      <c r="N51" s="157"/>
      <c r="O51" s="158"/>
      <c r="P51" s="156"/>
      <c r="Q51" s="157"/>
      <c r="R51" s="158"/>
      <c r="S51" s="31">
        <v>30</v>
      </c>
      <c r="T51" s="287">
        <v>15</v>
      </c>
      <c r="U51" s="207">
        <v>3</v>
      </c>
      <c r="V51" s="336"/>
      <c r="W51" s="337"/>
      <c r="X51" s="200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6"/>
    </row>
    <row r="52" spans="1:44" ht="26.25">
      <c r="A52" s="153">
        <v>44</v>
      </c>
      <c r="B52" s="110" t="s">
        <v>96</v>
      </c>
      <c r="C52" s="142">
        <v>75</v>
      </c>
      <c r="D52" s="124">
        <v>50</v>
      </c>
      <c r="E52" s="211">
        <v>5</v>
      </c>
      <c r="F52" s="77" t="s">
        <v>19</v>
      </c>
      <c r="G52" s="156"/>
      <c r="H52" s="157"/>
      <c r="I52" s="158"/>
      <c r="J52" s="156"/>
      <c r="K52" s="157"/>
      <c r="L52" s="158"/>
      <c r="M52" s="156"/>
      <c r="N52" s="157"/>
      <c r="O52" s="158"/>
      <c r="P52" s="156"/>
      <c r="Q52" s="157"/>
      <c r="R52" s="158"/>
      <c r="S52" s="31">
        <v>30</v>
      </c>
      <c r="T52" s="287">
        <v>15</v>
      </c>
      <c r="U52" s="207">
        <v>3</v>
      </c>
      <c r="V52" s="203"/>
      <c r="W52" s="287">
        <v>30</v>
      </c>
      <c r="X52" s="207">
        <v>2</v>
      </c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</row>
    <row r="53" spans="1:44" ht="26.25">
      <c r="A53" s="153">
        <v>45</v>
      </c>
      <c r="B53" s="110" t="s">
        <v>79</v>
      </c>
      <c r="C53" s="142">
        <v>60</v>
      </c>
      <c r="D53" s="124">
        <v>65</v>
      </c>
      <c r="E53" s="211">
        <v>5</v>
      </c>
      <c r="F53" s="77" t="s">
        <v>88</v>
      </c>
      <c r="G53" s="156"/>
      <c r="H53" s="157"/>
      <c r="I53" s="158"/>
      <c r="J53" s="156"/>
      <c r="K53" s="157"/>
      <c r="L53" s="158"/>
      <c r="M53" s="156"/>
      <c r="N53" s="157"/>
      <c r="O53" s="158"/>
      <c r="P53" s="156"/>
      <c r="Q53" s="157"/>
      <c r="R53" s="158"/>
      <c r="S53" s="18">
        <v>15</v>
      </c>
      <c r="T53" s="19">
        <v>15</v>
      </c>
      <c r="U53" s="207">
        <v>2</v>
      </c>
      <c r="V53" s="15">
        <v>15</v>
      </c>
      <c r="W53" s="16">
        <v>15</v>
      </c>
      <c r="X53" s="207">
        <v>3</v>
      </c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</row>
    <row r="54" spans="1:44" ht="26.25">
      <c r="A54" s="153">
        <v>46</v>
      </c>
      <c r="B54" s="108" t="s">
        <v>78</v>
      </c>
      <c r="C54" s="142">
        <v>60</v>
      </c>
      <c r="D54" s="124">
        <v>40</v>
      </c>
      <c r="E54" s="211">
        <v>4</v>
      </c>
      <c r="F54" s="145" t="s">
        <v>19</v>
      </c>
      <c r="G54" s="156"/>
      <c r="H54" s="157"/>
      <c r="I54" s="158"/>
      <c r="J54" s="156"/>
      <c r="K54" s="157"/>
      <c r="L54" s="158"/>
      <c r="M54" s="156"/>
      <c r="N54" s="157"/>
      <c r="O54" s="158"/>
      <c r="P54" s="156"/>
      <c r="Q54" s="157"/>
      <c r="R54" s="158"/>
      <c r="S54" s="15">
        <v>15</v>
      </c>
      <c r="T54" s="287">
        <v>15</v>
      </c>
      <c r="U54" s="207">
        <v>2</v>
      </c>
      <c r="V54" s="15">
        <v>15</v>
      </c>
      <c r="W54" s="287">
        <v>15</v>
      </c>
      <c r="X54" s="207">
        <v>2</v>
      </c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  <c r="AP54" s="346"/>
      <c r="AQ54" s="346"/>
      <c r="AR54" s="346"/>
    </row>
    <row r="55" spans="1:44" ht="26.25">
      <c r="A55" s="153">
        <v>47</v>
      </c>
      <c r="B55" s="108" t="s">
        <v>76</v>
      </c>
      <c r="C55" s="142">
        <v>45</v>
      </c>
      <c r="D55" s="128">
        <v>55</v>
      </c>
      <c r="E55" s="211">
        <v>4</v>
      </c>
      <c r="F55" s="144" t="s">
        <v>35</v>
      </c>
      <c r="G55" s="156"/>
      <c r="H55" s="157"/>
      <c r="I55" s="158"/>
      <c r="J55" s="156"/>
      <c r="K55" s="157"/>
      <c r="L55" s="158"/>
      <c r="M55" s="156"/>
      <c r="N55" s="157"/>
      <c r="O55" s="158"/>
      <c r="P55" s="156"/>
      <c r="Q55" s="157"/>
      <c r="R55" s="158"/>
      <c r="S55" s="162"/>
      <c r="T55" s="163"/>
      <c r="U55" s="364"/>
      <c r="V55" s="31">
        <v>30</v>
      </c>
      <c r="W55" s="287">
        <v>15</v>
      </c>
      <c r="X55" s="207">
        <v>4</v>
      </c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  <c r="AP55" s="346"/>
      <c r="AQ55" s="346"/>
      <c r="AR55" s="346"/>
    </row>
    <row r="56" spans="1:44">
      <c r="A56" s="153">
        <v>48</v>
      </c>
      <c r="B56" s="108" t="s">
        <v>63</v>
      </c>
      <c r="C56" s="142">
        <v>45</v>
      </c>
      <c r="D56" s="124">
        <v>30</v>
      </c>
      <c r="E56" s="211">
        <v>3</v>
      </c>
      <c r="F56" s="87" t="s">
        <v>19</v>
      </c>
      <c r="G56" s="156"/>
      <c r="H56" s="157"/>
      <c r="I56" s="158"/>
      <c r="J56" s="156"/>
      <c r="K56" s="157"/>
      <c r="L56" s="158"/>
      <c r="M56" s="156"/>
      <c r="N56" s="157"/>
      <c r="O56" s="158"/>
      <c r="P56" s="156"/>
      <c r="Q56" s="157"/>
      <c r="R56" s="158"/>
      <c r="S56" s="169"/>
      <c r="T56" s="170"/>
      <c r="U56" s="174"/>
      <c r="V56" s="31">
        <v>30</v>
      </c>
      <c r="W56" s="287">
        <v>15</v>
      </c>
      <c r="X56" s="207">
        <v>3</v>
      </c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346"/>
      <c r="AK56" s="346"/>
      <c r="AL56" s="346"/>
      <c r="AM56" s="346"/>
      <c r="AN56" s="346"/>
      <c r="AO56" s="346"/>
      <c r="AP56" s="346"/>
      <c r="AQ56" s="346"/>
      <c r="AR56" s="346"/>
    </row>
    <row r="57" spans="1:44" ht="26.25">
      <c r="A57" s="381">
        <v>49</v>
      </c>
      <c r="B57" s="109" t="s">
        <v>77</v>
      </c>
      <c r="C57" s="142">
        <v>45</v>
      </c>
      <c r="D57" s="128">
        <v>30</v>
      </c>
      <c r="E57" s="211">
        <v>3</v>
      </c>
      <c r="F57" s="145" t="s">
        <v>19</v>
      </c>
      <c r="G57" s="156"/>
      <c r="H57" s="157"/>
      <c r="I57" s="158"/>
      <c r="J57" s="156"/>
      <c r="K57" s="157"/>
      <c r="L57" s="158"/>
      <c r="M57" s="156"/>
      <c r="N57" s="157"/>
      <c r="O57" s="158"/>
      <c r="P57" s="156"/>
      <c r="Q57" s="157"/>
      <c r="R57" s="158"/>
      <c r="S57" s="183"/>
      <c r="T57" s="184"/>
      <c r="U57" s="185"/>
      <c r="V57" s="31">
        <v>30</v>
      </c>
      <c r="W57" s="287">
        <v>15</v>
      </c>
      <c r="X57" s="207">
        <v>3</v>
      </c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</row>
    <row r="58" spans="1:44" ht="31.15" customHeight="1" thickBot="1">
      <c r="A58" s="355">
        <v>50</v>
      </c>
      <c r="B58" s="111" t="s">
        <v>20</v>
      </c>
      <c r="C58" s="142">
        <v>120</v>
      </c>
      <c r="D58" s="129">
        <v>180</v>
      </c>
      <c r="E58" s="338">
        <v>12</v>
      </c>
      <c r="F58" s="77" t="s">
        <v>19</v>
      </c>
      <c r="G58" s="159"/>
      <c r="H58" s="160"/>
      <c r="I58" s="161"/>
      <c r="J58" s="159"/>
      <c r="K58" s="160"/>
      <c r="L58" s="161"/>
      <c r="M58" s="159"/>
      <c r="N58" s="160"/>
      <c r="O58" s="161"/>
      <c r="P58" s="159"/>
      <c r="Q58" s="160"/>
      <c r="R58" s="161"/>
      <c r="S58" s="204"/>
      <c r="T58" s="16">
        <v>60</v>
      </c>
      <c r="U58" s="207">
        <v>5</v>
      </c>
      <c r="V58" s="201"/>
      <c r="W58" s="16">
        <v>60</v>
      </c>
      <c r="X58" s="207">
        <v>7</v>
      </c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346"/>
      <c r="AJ58" s="346"/>
      <c r="AK58" s="346"/>
      <c r="AL58" s="346"/>
      <c r="AM58" s="346"/>
      <c r="AN58" s="346"/>
      <c r="AO58" s="346"/>
      <c r="AP58" s="346"/>
      <c r="AQ58" s="346"/>
      <c r="AR58" s="346"/>
    </row>
    <row r="59" spans="1:44" ht="13.5" thickBot="1">
      <c r="A59" s="27" t="s">
        <v>18</v>
      </c>
      <c r="B59" s="28" t="s">
        <v>11</v>
      </c>
      <c r="C59" s="28" t="s">
        <v>123</v>
      </c>
      <c r="D59" s="29">
        <v>180</v>
      </c>
      <c r="E59" s="23">
        <v>6</v>
      </c>
      <c r="F59" s="102" t="s">
        <v>19</v>
      </c>
      <c r="G59" s="24"/>
      <c r="H59" s="24"/>
      <c r="I59" s="23"/>
      <c r="J59" s="24"/>
      <c r="K59" s="24"/>
      <c r="L59" s="23"/>
      <c r="M59" s="24"/>
      <c r="N59" s="24"/>
      <c r="O59" s="23"/>
      <c r="P59" s="24"/>
      <c r="Q59" s="24"/>
      <c r="R59" s="25"/>
      <c r="S59" s="24"/>
      <c r="T59" s="24"/>
      <c r="U59" s="23"/>
      <c r="V59" s="24"/>
      <c r="W59" s="24"/>
      <c r="X59" s="25">
        <v>6</v>
      </c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346"/>
      <c r="AJ59" s="346"/>
      <c r="AK59" s="346"/>
      <c r="AL59" s="346"/>
      <c r="AM59" s="346"/>
      <c r="AN59" s="346"/>
      <c r="AO59" s="346"/>
      <c r="AP59" s="346"/>
      <c r="AQ59" s="346"/>
      <c r="AR59" s="346"/>
    </row>
    <row r="60" spans="1:44" ht="13.5" thickBot="1">
      <c r="A60" s="375"/>
      <c r="B60" s="583" t="s">
        <v>15</v>
      </c>
      <c r="C60" s="570">
        <f>SUM(C$6,C$13,C45)</f>
        <v>2415</v>
      </c>
      <c r="D60" s="572">
        <f>SUM(D$6,D$13,D45,D59)</f>
        <v>2140</v>
      </c>
      <c r="E60" s="592">
        <f>SUM(I60,L60,O60,R60,U60,X60)</f>
        <v>180</v>
      </c>
      <c r="F60" s="590" t="s">
        <v>118</v>
      </c>
      <c r="G60" s="101">
        <f>SUM(G6,G13,G45)</f>
        <v>195</v>
      </c>
      <c r="H60" s="33">
        <f>SUM(H13,H45,H6)</f>
        <v>225</v>
      </c>
      <c r="I60" s="216">
        <f>SUM(I45,I$13,I$6)</f>
        <v>30</v>
      </c>
      <c r="J60" s="103">
        <f>SUM(J45,J13,J6)</f>
        <v>225</v>
      </c>
      <c r="K60" s="34">
        <f>SUM(K45,K13,K6)</f>
        <v>195</v>
      </c>
      <c r="L60" s="215">
        <f>SUM(L45,L$13,L$6,L59)</f>
        <v>30</v>
      </c>
      <c r="M60" s="101">
        <f>SUM(M45,M13,M6)</f>
        <v>285</v>
      </c>
      <c r="N60" s="33">
        <f>SUM(N45,N13,N6)</f>
        <v>180</v>
      </c>
      <c r="O60" s="216">
        <f>SUM(O45,O$13,O$6,O59)</f>
        <v>30</v>
      </c>
      <c r="P60" s="104">
        <f>SUM(P45,P13,P6)</f>
        <v>195</v>
      </c>
      <c r="Q60" s="33">
        <f>SUM(Q45,Q13,Q6)</f>
        <v>210</v>
      </c>
      <c r="R60" s="215">
        <f>SUM(R45,R$13,R$6,R59)</f>
        <v>30</v>
      </c>
      <c r="S60" s="101">
        <f>SUM(S45,S13,S6)</f>
        <v>225</v>
      </c>
      <c r="T60" s="33">
        <f>SUM(T45,T13,T6)</f>
        <v>195</v>
      </c>
      <c r="U60" s="216">
        <f>SUM(U45,U13,U6)</f>
        <v>30</v>
      </c>
      <c r="V60" s="104">
        <f>SUM(V45,V13,V6)</f>
        <v>120</v>
      </c>
      <c r="W60" s="33">
        <f>SUM(W45,W13,W6)</f>
        <v>165</v>
      </c>
      <c r="X60" s="215">
        <f>SUM(X45,X$13,X$6,X59)</f>
        <v>30</v>
      </c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6"/>
      <c r="AL60" s="346"/>
      <c r="AM60" s="346"/>
      <c r="AN60" s="346"/>
      <c r="AO60" s="346"/>
      <c r="AP60" s="346"/>
      <c r="AQ60" s="346"/>
      <c r="AR60" s="346"/>
    </row>
    <row r="61" spans="1:44" ht="26.65" thickBot="1">
      <c r="A61" s="81"/>
      <c r="B61" s="584"/>
      <c r="C61" s="571"/>
      <c r="D61" s="573"/>
      <c r="E61" s="593"/>
      <c r="F61" s="591"/>
      <c r="G61" s="594">
        <f>SUM(G60:H60)</f>
        <v>420</v>
      </c>
      <c r="H61" s="595"/>
      <c r="I61" s="334" t="s">
        <v>111</v>
      </c>
      <c r="J61" s="599">
        <f>G61</f>
        <v>420</v>
      </c>
      <c r="K61" s="600"/>
      <c r="L61" s="334" t="s">
        <v>111</v>
      </c>
      <c r="M61" s="598">
        <f>SUM(M60:N60)</f>
        <v>465</v>
      </c>
      <c r="N61" s="595"/>
      <c r="O61" s="334" t="s">
        <v>112</v>
      </c>
      <c r="P61" s="598">
        <f>SUM(P60:Q60)</f>
        <v>405</v>
      </c>
      <c r="Q61" s="595"/>
      <c r="R61" s="334" t="s">
        <v>114</v>
      </c>
      <c r="S61" s="596">
        <f>SUM(S60:T60)</f>
        <v>420</v>
      </c>
      <c r="T61" s="597"/>
      <c r="U61" s="28" t="s">
        <v>115</v>
      </c>
      <c r="V61" s="596">
        <f>SUM(V60:W60)</f>
        <v>285</v>
      </c>
      <c r="W61" s="597"/>
      <c r="X61" s="28" t="s">
        <v>117</v>
      </c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  <c r="AP61" s="346"/>
      <c r="AQ61" s="346"/>
      <c r="AR61" s="346"/>
    </row>
    <row r="62" spans="1:44" ht="16.149999999999999" customHeight="1" thickBot="1">
      <c r="A62" s="376"/>
      <c r="B62" s="585"/>
      <c r="C62" s="588">
        <f>SUM(C60:D60)</f>
        <v>4555</v>
      </c>
      <c r="D62" s="589"/>
      <c r="E62" s="30"/>
      <c r="F62" s="57"/>
      <c r="G62" s="42"/>
      <c r="H62" s="42"/>
      <c r="I62" s="42"/>
      <c r="J62" s="43"/>
      <c r="K62" s="43"/>
      <c r="L62" s="42"/>
      <c r="M62" s="42"/>
      <c r="N62" s="42"/>
      <c r="O62" s="42"/>
      <c r="P62" s="42"/>
      <c r="Q62" s="42"/>
      <c r="R62" s="42"/>
      <c r="S62" s="604"/>
      <c r="T62" s="604"/>
      <c r="U62" s="604"/>
      <c r="V62" s="604"/>
      <c r="W62" s="604"/>
      <c r="X62" s="605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  <c r="AN62" s="346"/>
      <c r="AO62" s="346"/>
      <c r="AP62" s="346"/>
      <c r="AQ62" s="346"/>
      <c r="AR62" s="346"/>
    </row>
    <row r="63" spans="1:44" ht="22.9" customHeight="1" thickBot="1">
      <c r="A63" s="377"/>
      <c r="B63" s="606"/>
      <c r="C63" s="607"/>
      <c r="D63" s="607"/>
      <c r="E63" s="607"/>
      <c r="F63" s="607"/>
      <c r="G63" s="607"/>
      <c r="H63" s="607"/>
      <c r="I63" s="607"/>
      <c r="J63" s="607"/>
      <c r="K63" s="607"/>
      <c r="L63" s="607"/>
      <c r="M63" s="607"/>
      <c r="N63" s="607"/>
      <c r="O63" s="607"/>
      <c r="P63" s="607"/>
      <c r="Q63" s="607"/>
      <c r="R63" s="607"/>
      <c r="S63" s="604"/>
      <c r="T63" s="604"/>
      <c r="U63" s="604"/>
      <c r="V63" s="604"/>
      <c r="W63" s="604"/>
      <c r="X63" s="605"/>
      <c r="Y63" s="346"/>
      <c r="Z63" s="346"/>
      <c r="AA63" s="346"/>
      <c r="AB63" s="346"/>
      <c r="AC63" s="346"/>
      <c r="AD63" s="346"/>
      <c r="AE63" s="346"/>
      <c r="AF63" s="346"/>
      <c r="AG63" s="346"/>
      <c r="AH63" s="346"/>
      <c r="AI63" s="346"/>
      <c r="AJ63" s="346"/>
      <c r="AK63" s="346"/>
      <c r="AL63" s="346"/>
      <c r="AM63" s="346"/>
      <c r="AN63" s="346"/>
      <c r="AO63" s="346"/>
      <c r="AP63" s="346"/>
      <c r="AQ63" s="346"/>
      <c r="AR63" s="346"/>
    </row>
    <row r="64" spans="1:44" ht="26.65" thickBot="1">
      <c r="A64" s="8" t="s">
        <v>61</v>
      </c>
      <c r="B64" s="9" t="s">
        <v>65</v>
      </c>
      <c r="C64" s="23">
        <f>SUM(C65:C77)</f>
        <v>720</v>
      </c>
      <c r="D64" s="22">
        <f>SUM(D65:D77)</f>
        <v>655</v>
      </c>
      <c r="E64" s="23">
        <f>SUM(E65:E77)</f>
        <v>55</v>
      </c>
      <c r="F64" s="24"/>
      <c r="G64" s="24">
        <f>SUM(G66:G77)</f>
        <v>0</v>
      </c>
      <c r="H64" s="24">
        <f>SUM(H66:H77)</f>
        <v>0</v>
      </c>
      <c r="I64" s="23">
        <f>SUM(I68:I77)</f>
        <v>0</v>
      </c>
      <c r="J64" s="24">
        <f>SUM(J66:J77)</f>
        <v>0</v>
      </c>
      <c r="K64" s="24">
        <f>SUM(K66:K77)</f>
        <v>0</v>
      </c>
      <c r="L64" s="23">
        <f>SUM(L66:L77)</f>
        <v>0</v>
      </c>
      <c r="M64" s="24">
        <f t="shared" ref="M64:X64" si="3">SUM(M65:M77)</f>
        <v>60</v>
      </c>
      <c r="N64" s="24">
        <f t="shared" si="3"/>
        <v>75</v>
      </c>
      <c r="O64" s="23">
        <f t="shared" si="3"/>
        <v>10</v>
      </c>
      <c r="P64" s="24">
        <f t="shared" si="3"/>
        <v>30</v>
      </c>
      <c r="Q64" s="24">
        <f t="shared" si="3"/>
        <v>45</v>
      </c>
      <c r="R64" s="25">
        <f t="shared" si="3"/>
        <v>6</v>
      </c>
      <c r="S64" s="29">
        <f t="shared" si="3"/>
        <v>90</v>
      </c>
      <c r="T64" s="24">
        <f t="shared" si="3"/>
        <v>120</v>
      </c>
      <c r="U64" s="23">
        <f t="shared" si="3"/>
        <v>15</v>
      </c>
      <c r="V64" s="24">
        <f t="shared" si="3"/>
        <v>135</v>
      </c>
      <c r="W64" s="24">
        <f t="shared" si="3"/>
        <v>165</v>
      </c>
      <c r="X64" s="25">
        <f t="shared" si="3"/>
        <v>24</v>
      </c>
      <c r="Y64" s="346"/>
      <c r="Z64" s="346"/>
      <c r="AA64" s="346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  <c r="AN64" s="346"/>
      <c r="AO64" s="346"/>
      <c r="AP64" s="346"/>
      <c r="AQ64" s="346"/>
      <c r="AR64" s="346"/>
    </row>
    <row r="65" spans="1:50">
      <c r="A65" s="153">
        <v>38</v>
      </c>
      <c r="B65" s="149" t="s">
        <v>99</v>
      </c>
      <c r="C65" s="71">
        <v>45</v>
      </c>
      <c r="D65" s="127">
        <v>55</v>
      </c>
      <c r="E65" s="210">
        <v>4</v>
      </c>
      <c r="F65" s="144" t="s">
        <v>35</v>
      </c>
      <c r="G65" s="156"/>
      <c r="H65" s="157"/>
      <c r="I65" s="158"/>
      <c r="J65" s="156"/>
      <c r="K65" s="157"/>
      <c r="L65" s="158"/>
      <c r="M65" s="15">
        <v>15</v>
      </c>
      <c r="N65" s="16">
        <v>30</v>
      </c>
      <c r="O65" s="207">
        <v>4</v>
      </c>
      <c r="P65" s="181"/>
      <c r="Q65" s="182"/>
      <c r="R65" s="182"/>
      <c r="S65" s="178"/>
      <c r="T65" s="179"/>
      <c r="U65" s="180"/>
      <c r="V65" s="178"/>
      <c r="W65" s="179"/>
      <c r="X65" s="180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6"/>
      <c r="AO65" s="346"/>
      <c r="AP65" s="346"/>
      <c r="AQ65" s="346"/>
      <c r="AR65" s="346"/>
    </row>
    <row r="66" spans="1:50">
      <c r="A66" s="153">
        <v>39</v>
      </c>
      <c r="B66" s="150" t="s">
        <v>60</v>
      </c>
      <c r="C66" s="71">
        <v>45</v>
      </c>
      <c r="D66" s="124">
        <v>30</v>
      </c>
      <c r="E66" s="211">
        <v>3</v>
      </c>
      <c r="F66" s="145" t="s">
        <v>19</v>
      </c>
      <c r="G66" s="156"/>
      <c r="H66" s="157"/>
      <c r="I66" s="158"/>
      <c r="J66" s="156"/>
      <c r="K66" s="157"/>
      <c r="L66" s="158"/>
      <c r="M66" s="15">
        <v>15</v>
      </c>
      <c r="N66" s="16">
        <v>30</v>
      </c>
      <c r="O66" s="207">
        <v>3</v>
      </c>
      <c r="P66" s="183"/>
      <c r="Q66" s="184"/>
      <c r="R66" s="184"/>
      <c r="S66" s="156"/>
      <c r="T66" s="157"/>
      <c r="U66" s="158"/>
      <c r="V66" s="156"/>
      <c r="W66" s="157"/>
      <c r="X66" s="158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346"/>
      <c r="AJ66" s="346"/>
      <c r="AK66" s="346"/>
      <c r="AL66" s="346"/>
      <c r="AM66" s="346"/>
      <c r="AN66" s="346"/>
      <c r="AO66" s="346"/>
      <c r="AP66" s="346"/>
      <c r="AQ66" s="346"/>
      <c r="AR66" s="346"/>
    </row>
    <row r="67" spans="1:50">
      <c r="A67" s="153">
        <v>40</v>
      </c>
      <c r="B67" s="105" t="s">
        <v>97</v>
      </c>
      <c r="C67" s="71">
        <v>75</v>
      </c>
      <c r="D67" s="124">
        <v>75</v>
      </c>
      <c r="E67" s="211">
        <v>6</v>
      </c>
      <c r="F67" s="144" t="s">
        <v>94</v>
      </c>
      <c r="G67" s="156"/>
      <c r="H67" s="157"/>
      <c r="I67" s="158"/>
      <c r="J67" s="156"/>
      <c r="K67" s="157"/>
      <c r="L67" s="158"/>
      <c r="M67" s="356">
        <v>30</v>
      </c>
      <c r="N67" s="287">
        <v>15</v>
      </c>
      <c r="O67" s="207">
        <v>3</v>
      </c>
      <c r="P67" s="356">
        <v>15</v>
      </c>
      <c r="Q67" s="287">
        <v>15</v>
      </c>
      <c r="R67" s="209">
        <v>3</v>
      </c>
      <c r="S67" s="156"/>
      <c r="T67" s="157"/>
      <c r="U67" s="158"/>
      <c r="V67" s="156"/>
      <c r="W67" s="157"/>
      <c r="X67" s="158"/>
      <c r="Y67" s="346"/>
      <c r="Z67" s="346"/>
      <c r="AA67" s="346"/>
      <c r="AB67" s="346"/>
      <c r="AC67" s="346"/>
      <c r="AD67" s="346"/>
      <c r="AE67" s="346"/>
      <c r="AF67" s="346"/>
      <c r="AG67" s="346"/>
      <c r="AH67" s="346"/>
      <c r="AI67" s="346"/>
      <c r="AJ67" s="346"/>
      <c r="AK67" s="346"/>
      <c r="AL67" s="346"/>
      <c r="AM67" s="346"/>
      <c r="AN67" s="346"/>
      <c r="AO67" s="346"/>
      <c r="AP67" s="346"/>
      <c r="AQ67" s="346"/>
      <c r="AR67" s="346"/>
    </row>
    <row r="68" spans="1:50">
      <c r="A68" s="153">
        <v>41</v>
      </c>
      <c r="B68" s="150" t="s">
        <v>58</v>
      </c>
      <c r="C68" s="71">
        <v>45</v>
      </c>
      <c r="D68" s="128">
        <v>30</v>
      </c>
      <c r="E68" s="211">
        <v>3</v>
      </c>
      <c r="F68" s="77" t="s">
        <v>19</v>
      </c>
      <c r="G68" s="156"/>
      <c r="H68" s="157"/>
      <c r="I68" s="158"/>
      <c r="J68" s="156"/>
      <c r="K68" s="157"/>
      <c r="L68" s="158"/>
      <c r="M68" s="162"/>
      <c r="N68" s="163"/>
      <c r="O68" s="164"/>
      <c r="P68" s="15">
        <v>15</v>
      </c>
      <c r="Q68" s="16">
        <v>30</v>
      </c>
      <c r="R68" s="209">
        <v>3</v>
      </c>
      <c r="S68" s="156"/>
      <c r="T68" s="157"/>
      <c r="U68" s="158"/>
      <c r="V68" s="156"/>
      <c r="W68" s="157"/>
      <c r="X68" s="158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I68" s="346"/>
      <c r="AJ68" s="346"/>
      <c r="AK68" s="346"/>
      <c r="AL68" s="346"/>
      <c r="AM68" s="346"/>
      <c r="AN68" s="346"/>
      <c r="AO68" s="346"/>
      <c r="AP68" s="346"/>
      <c r="AQ68" s="346"/>
      <c r="AR68" s="346"/>
    </row>
    <row r="69" spans="1:50">
      <c r="A69" s="153">
        <v>42</v>
      </c>
      <c r="B69" s="150" t="s">
        <v>57</v>
      </c>
      <c r="C69" s="142">
        <v>45</v>
      </c>
      <c r="D69" s="128">
        <v>55</v>
      </c>
      <c r="E69" s="211">
        <v>4</v>
      </c>
      <c r="F69" s="144" t="s">
        <v>35</v>
      </c>
      <c r="G69" s="156"/>
      <c r="H69" s="157"/>
      <c r="I69" s="158"/>
      <c r="J69" s="156"/>
      <c r="K69" s="157"/>
      <c r="L69" s="158"/>
      <c r="M69" s="156"/>
      <c r="N69" s="157"/>
      <c r="O69" s="158"/>
      <c r="P69" s="165"/>
      <c r="Q69" s="166"/>
      <c r="R69" s="166"/>
      <c r="S69" s="31">
        <v>30</v>
      </c>
      <c r="T69" s="287">
        <v>15</v>
      </c>
      <c r="U69" s="207">
        <v>4</v>
      </c>
      <c r="V69" s="156"/>
      <c r="W69" s="157"/>
      <c r="X69" s="158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I69" s="346"/>
      <c r="AJ69" s="346"/>
      <c r="AK69" s="346"/>
      <c r="AL69" s="346"/>
      <c r="AM69" s="346"/>
      <c r="AN69" s="346"/>
      <c r="AO69" s="346"/>
      <c r="AP69" s="346"/>
      <c r="AQ69" s="346"/>
      <c r="AR69" s="346"/>
    </row>
    <row r="70" spans="1:50">
      <c r="A70" s="153">
        <v>43</v>
      </c>
      <c r="B70" s="150" t="s">
        <v>54</v>
      </c>
      <c r="C70" s="142">
        <v>60</v>
      </c>
      <c r="D70" s="124">
        <v>40</v>
      </c>
      <c r="E70" s="211">
        <v>4</v>
      </c>
      <c r="F70" s="77" t="s">
        <v>19</v>
      </c>
      <c r="G70" s="156"/>
      <c r="H70" s="157"/>
      <c r="I70" s="158"/>
      <c r="J70" s="156"/>
      <c r="K70" s="157"/>
      <c r="L70" s="158"/>
      <c r="M70" s="156"/>
      <c r="N70" s="157"/>
      <c r="O70" s="158"/>
      <c r="P70" s="167"/>
      <c r="Q70" s="168"/>
      <c r="R70" s="168"/>
      <c r="S70" s="15">
        <v>30</v>
      </c>
      <c r="T70" s="287">
        <v>30</v>
      </c>
      <c r="U70" s="207">
        <v>4</v>
      </c>
      <c r="V70" s="186"/>
      <c r="W70" s="170"/>
      <c r="X70" s="174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I70" s="346"/>
      <c r="AJ70" s="346"/>
      <c r="AK70" s="346"/>
      <c r="AL70" s="346"/>
      <c r="AM70" s="346"/>
      <c r="AN70" s="346"/>
      <c r="AO70" s="346"/>
      <c r="AP70" s="346"/>
      <c r="AQ70" s="346"/>
      <c r="AR70" s="346"/>
    </row>
    <row r="71" spans="1:50">
      <c r="A71" s="153">
        <v>44</v>
      </c>
      <c r="B71" s="150" t="s">
        <v>53</v>
      </c>
      <c r="C71" s="142">
        <v>75</v>
      </c>
      <c r="D71" s="124">
        <v>50</v>
      </c>
      <c r="E71" s="211">
        <v>5</v>
      </c>
      <c r="F71" s="77" t="s">
        <v>19</v>
      </c>
      <c r="G71" s="156"/>
      <c r="H71" s="157"/>
      <c r="I71" s="158"/>
      <c r="J71" s="156"/>
      <c r="K71" s="157"/>
      <c r="L71" s="158"/>
      <c r="M71" s="156"/>
      <c r="N71" s="157"/>
      <c r="O71" s="158"/>
      <c r="P71" s="167"/>
      <c r="Q71" s="168"/>
      <c r="R71" s="168"/>
      <c r="S71" s="15">
        <v>30</v>
      </c>
      <c r="T71" s="16">
        <v>15</v>
      </c>
      <c r="U71" s="207">
        <v>2</v>
      </c>
      <c r="V71" s="15">
        <v>15</v>
      </c>
      <c r="W71" s="287">
        <v>15</v>
      </c>
      <c r="X71" s="207">
        <v>3</v>
      </c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  <c r="AN71" s="346"/>
      <c r="AO71" s="346"/>
      <c r="AP71" s="346"/>
      <c r="AQ71" s="346"/>
      <c r="AR71" s="346"/>
    </row>
    <row r="72" spans="1:50">
      <c r="A72" s="153">
        <v>45</v>
      </c>
      <c r="B72" s="105" t="s">
        <v>98</v>
      </c>
      <c r="C72" s="142">
        <v>45</v>
      </c>
      <c r="D72" s="124">
        <v>30</v>
      </c>
      <c r="E72" s="211">
        <v>3</v>
      </c>
      <c r="F72" s="77" t="s">
        <v>19</v>
      </c>
      <c r="G72" s="156"/>
      <c r="H72" s="157"/>
      <c r="I72" s="158"/>
      <c r="J72" s="156"/>
      <c r="K72" s="157"/>
      <c r="L72" s="158"/>
      <c r="M72" s="156"/>
      <c r="N72" s="157"/>
      <c r="O72" s="158"/>
      <c r="P72" s="167"/>
      <c r="Q72" s="168"/>
      <c r="R72" s="168"/>
      <c r="S72" s="162"/>
      <c r="T72" s="163"/>
      <c r="U72" s="364"/>
      <c r="V72" s="15">
        <v>30</v>
      </c>
      <c r="W72" s="287">
        <v>15</v>
      </c>
      <c r="X72" s="207">
        <v>3</v>
      </c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6"/>
      <c r="AM72" s="346"/>
      <c r="AN72" s="346"/>
      <c r="AO72" s="346"/>
      <c r="AP72" s="346"/>
      <c r="AQ72" s="346"/>
      <c r="AR72" s="346"/>
    </row>
    <row r="73" spans="1:50">
      <c r="A73" s="153">
        <v>46</v>
      </c>
      <c r="B73" s="105" t="s">
        <v>126</v>
      </c>
      <c r="C73" s="142">
        <v>45</v>
      </c>
      <c r="D73" s="124">
        <v>30</v>
      </c>
      <c r="E73" s="211">
        <v>3</v>
      </c>
      <c r="F73" s="145" t="s">
        <v>19</v>
      </c>
      <c r="G73" s="156"/>
      <c r="H73" s="157"/>
      <c r="I73" s="158"/>
      <c r="J73" s="156"/>
      <c r="K73" s="157"/>
      <c r="L73" s="158"/>
      <c r="M73" s="156"/>
      <c r="N73" s="157"/>
      <c r="O73" s="158"/>
      <c r="P73" s="167"/>
      <c r="Q73" s="168"/>
      <c r="R73" s="168"/>
      <c r="S73" s="169"/>
      <c r="T73" s="170"/>
      <c r="U73" s="174"/>
      <c r="V73" s="15">
        <v>15</v>
      </c>
      <c r="W73" s="16">
        <v>30</v>
      </c>
      <c r="X73" s="207">
        <v>3</v>
      </c>
      <c r="Y73" s="346"/>
      <c r="Z73" s="346"/>
      <c r="AA73" s="346"/>
      <c r="AB73" s="346"/>
      <c r="AC73" s="346"/>
      <c r="AD73" s="346"/>
      <c r="AE73" s="346"/>
      <c r="AF73" s="346"/>
      <c r="AG73" s="346"/>
      <c r="AH73" s="346"/>
      <c r="AI73" s="346"/>
      <c r="AJ73" s="346"/>
      <c r="AK73" s="346"/>
      <c r="AL73" s="346"/>
      <c r="AM73" s="346"/>
      <c r="AN73" s="346"/>
      <c r="AO73" s="346"/>
      <c r="AP73" s="346"/>
      <c r="AQ73" s="346"/>
      <c r="AR73" s="346"/>
    </row>
    <row r="74" spans="1:50">
      <c r="A74" s="153">
        <v>47</v>
      </c>
      <c r="B74" s="150" t="s">
        <v>56</v>
      </c>
      <c r="C74" s="142">
        <v>45</v>
      </c>
      <c r="D74" s="124">
        <v>30</v>
      </c>
      <c r="E74" s="211">
        <v>3</v>
      </c>
      <c r="F74" s="77" t="s">
        <v>19</v>
      </c>
      <c r="G74" s="156"/>
      <c r="H74" s="157"/>
      <c r="I74" s="158"/>
      <c r="J74" s="156"/>
      <c r="K74" s="157"/>
      <c r="L74" s="158"/>
      <c r="M74" s="156"/>
      <c r="N74" s="157"/>
      <c r="O74" s="158"/>
      <c r="P74" s="167"/>
      <c r="Q74" s="168"/>
      <c r="R74" s="168"/>
      <c r="S74" s="156"/>
      <c r="T74" s="157"/>
      <c r="U74" s="158"/>
      <c r="V74" s="15">
        <v>30</v>
      </c>
      <c r="W74" s="287">
        <v>15</v>
      </c>
      <c r="X74" s="207">
        <v>3</v>
      </c>
      <c r="Y74" s="346"/>
      <c r="Z74" s="346"/>
      <c r="AA74" s="346"/>
      <c r="AB74" s="346"/>
      <c r="AC74" s="346"/>
      <c r="AD74" s="346"/>
      <c r="AE74" s="346"/>
      <c r="AF74" s="346"/>
      <c r="AG74" s="346"/>
      <c r="AH74" s="346"/>
      <c r="AI74" s="346"/>
      <c r="AJ74" s="346"/>
      <c r="AK74" s="346"/>
      <c r="AL74" s="346"/>
      <c r="AM74" s="346"/>
      <c r="AN74" s="346"/>
      <c r="AO74" s="346"/>
      <c r="AP74" s="346"/>
      <c r="AQ74" s="346"/>
      <c r="AR74" s="346"/>
    </row>
    <row r="75" spans="1:50">
      <c r="A75" s="153">
        <v>48</v>
      </c>
      <c r="B75" s="105" t="s">
        <v>100</v>
      </c>
      <c r="C75" s="142">
        <v>45</v>
      </c>
      <c r="D75" s="128">
        <v>30</v>
      </c>
      <c r="E75" s="211">
        <v>3</v>
      </c>
      <c r="F75" s="77" t="s">
        <v>19</v>
      </c>
      <c r="G75" s="156"/>
      <c r="H75" s="157"/>
      <c r="I75" s="158"/>
      <c r="J75" s="156"/>
      <c r="K75" s="157"/>
      <c r="L75" s="158"/>
      <c r="M75" s="156"/>
      <c r="N75" s="157"/>
      <c r="O75" s="158"/>
      <c r="P75" s="169"/>
      <c r="Q75" s="170"/>
      <c r="R75" s="171"/>
      <c r="S75" s="169"/>
      <c r="T75" s="170"/>
      <c r="U75" s="174"/>
      <c r="V75" s="15">
        <v>30</v>
      </c>
      <c r="W75" s="287">
        <v>15</v>
      </c>
      <c r="X75" s="207">
        <v>3</v>
      </c>
      <c r="Y75" s="346"/>
      <c r="Z75" s="346"/>
      <c r="AA75" s="346"/>
      <c r="AB75" s="346"/>
      <c r="AC75" s="346"/>
      <c r="AD75" s="346"/>
      <c r="AE75" s="346"/>
      <c r="AF75" s="346"/>
      <c r="AG75" s="346"/>
      <c r="AH75" s="346"/>
      <c r="AI75" s="346"/>
      <c r="AJ75" s="346"/>
      <c r="AK75" s="346"/>
      <c r="AL75" s="346"/>
      <c r="AM75" s="346"/>
      <c r="AN75" s="346"/>
      <c r="AO75" s="346"/>
      <c r="AP75" s="346"/>
      <c r="AQ75" s="346"/>
      <c r="AR75" s="346"/>
    </row>
    <row r="76" spans="1:50">
      <c r="A76" s="381">
        <v>49</v>
      </c>
      <c r="B76" s="105" t="s">
        <v>55</v>
      </c>
      <c r="C76" s="142">
        <v>30</v>
      </c>
      <c r="D76" s="128">
        <v>20</v>
      </c>
      <c r="E76" s="211">
        <v>2</v>
      </c>
      <c r="F76" s="77" t="s">
        <v>19</v>
      </c>
      <c r="G76" s="156"/>
      <c r="H76" s="157"/>
      <c r="I76" s="158"/>
      <c r="J76" s="156"/>
      <c r="K76" s="157"/>
      <c r="L76" s="158"/>
      <c r="M76" s="156"/>
      <c r="N76" s="157"/>
      <c r="O76" s="158"/>
      <c r="P76" s="167"/>
      <c r="Q76" s="168"/>
      <c r="R76" s="168"/>
      <c r="S76" s="156"/>
      <c r="T76" s="176"/>
      <c r="U76" s="177"/>
      <c r="V76" s="15">
        <v>15</v>
      </c>
      <c r="W76" s="287">
        <v>15</v>
      </c>
      <c r="X76" s="207">
        <v>2</v>
      </c>
      <c r="Y76" s="346"/>
      <c r="Z76" s="346"/>
      <c r="AA76" s="346"/>
      <c r="AB76" s="346"/>
      <c r="AC76" s="346"/>
      <c r="AD76" s="346"/>
      <c r="AE76" s="346"/>
      <c r="AF76" s="346"/>
      <c r="AG76" s="346"/>
      <c r="AH76" s="346"/>
      <c r="AI76" s="346"/>
      <c r="AJ76" s="346"/>
      <c r="AK76" s="346"/>
      <c r="AL76" s="346"/>
      <c r="AM76" s="346"/>
      <c r="AN76" s="346"/>
      <c r="AO76" s="346"/>
      <c r="AP76" s="346"/>
      <c r="AQ76" s="346"/>
      <c r="AR76" s="346"/>
    </row>
    <row r="77" spans="1:50" s="3" customFormat="1" ht="33" customHeight="1" thickBot="1">
      <c r="A77" s="355">
        <v>50</v>
      </c>
      <c r="B77" s="106" t="s">
        <v>20</v>
      </c>
      <c r="C77" s="142">
        <v>120</v>
      </c>
      <c r="D77" s="129">
        <v>180</v>
      </c>
      <c r="E77" s="338">
        <v>12</v>
      </c>
      <c r="F77" s="77" t="s">
        <v>19</v>
      </c>
      <c r="G77" s="159"/>
      <c r="H77" s="160"/>
      <c r="I77" s="161"/>
      <c r="J77" s="159"/>
      <c r="K77" s="160"/>
      <c r="L77" s="161"/>
      <c r="M77" s="159"/>
      <c r="N77" s="160"/>
      <c r="O77" s="161"/>
      <c r="P77" s="172"/>
      <c r="Q77" s="173"/>
      <c r="R77" s="173"/>
      <c r="S77" s="204"/>
      <c r="T77" s="148">
        <v>60</v>
      </c>
      <c r="U77" s="212">
        <v>5</v>
      </c>
      <c r="V77" s="204"/>
      <c r="W77" s="287">
        <v>60</v>
      </c>
      <c r="X77" s="207">
        <v>7</v>
      </c>
      <c r="Y77" s="347"/>
      <c r="Z77" s="347"/>
      <c r="AA77" s="347"/>
      <c r="AB77" s="347"/>
      <c r="AC77" s="347"/>
      <c r="AD77" s="347"/>
      <c r="AE77" s="347"/>
      <c r="AF77" s="347"/>
      <c r="AG77" s="347"/>
      <c r="AH77" s="347"/>
      <c r="AI77" s="347"/>
      <c r="AJ77" s="347"/>
      <c r="AK77" s="347"/>
      <c r="AL77" s="347"/>
      <c r="AM77" s="347"/>
      <c r="AN77" s="347"/>
      <c r="AO77" s="347"/>
      <c r="AP77" s="347"/>
      <c r="AQ77" s="347"/>
      <c r="AR77" s="347"/>
      <c r="AS77" s="146"/>
      <c r="AT77" s="146"/>
      <c r="AU77" s="146"/>
      <c r="AV77" s="146"/>
      <c r="AW77" s="146"/>
      <c r="AX77" s="146"/>
    </row>
    <row r="78" spans="1:50" s="3" customFormat="1" ht="13.5" thickBot="1">
      <c r="A78" s="27" t="s">
        <v>18</v>
      </c>
      <c r="B78" s="28" t="s">
        <v>11</v>
      </c>
      <c r="C78" s="28" t="s">
        <v>123</v>
      </c>
      <c r="D78" s="29">
        <v>180</v>
      </c>
      <c r="E78" s="23">
        <v>6</v>
      </c>
      <c r="F78" s="23" t="s">
        <v>19</v>
      </c>
      <c r="G78" s="24"/>
      <c r="H78" s="24"/>
      <c r="I78" s="23"/>
      <c r="J78" s="24"/>
      <c r="K78" s="24"/>
      <c r="L78" s="23"/>
      <c r="M78" s="24"/>
      <c r="N78" s="24"/>
      <c r="O78" s="23"/>
      <c r="P78" s="24"/>
      <c r="Q78" s="24"/>
      <c r="R78" s="25"/>
      <c r="S78" s="24"/>
      <c r="T78" s="24"/>
      <c r="U78" s="23"/>
      <c r="V78" s="24"/>
      <c r="W78" s="24"/>
      <c r="X78" s="25">
        <v>6</v>
      </c>
      <c r="Y78" s="347"/>
      <c r="Z78" s="347"/>
      <c r="AA78" s="347"/>
      <c r="AB78" s="347"/>
      <c r="AC78" s="347"/>
      <c r="AD78" s="347"/>
      <c r="AE78" s="347"/>
      <c r="AF78" s="347"/>
      <c r="AG78" s="347"/>
      <c r="AH78" s="347"/>
      <c r="AI78" s="347"/>
      <c r="AJ78" s="347"/>
      <c r="AK78" s="347"/>
      <c r="AL78" s="347"/>
      <c r="AM78" s="347"/>
      <c r="AN78" s="347"/>
      <c r="AO78" s="347"/>
      <c r="AP78" s="347"/>
      <c r="AQ78" s="347"/>
      <c r="AR78" s="347"/>
      <c r="AS78" s="146"/>
      <c r="AT78" s="146"/>
      <c r="AU78" s="146"/>
      <c r="AV78" s="146"/>
      <c r="AW78" s="146"/>
      <c r="AX78" s="146"/>
    </row>
    <row r="79" spans="1:50" s="3" customFormat="1" ht="13.5" thickBot="1">
      <c r="A79" s="88"/>
      <c r="B79" s="583" t="s">
        <v>15</v>
      </c>
      <c r="C79" s="570">
        <f>SUM(C6,C13,C64)</f>
        <v>2415</v>
      </c>
      <c r="D79" s="610">
        <f>SUM(D6,D13,D64,D78)</f>
        <v>2140</v>
      </c>
      <c r="E79" s="592">
        <f>SUM(I79,L79,O79,R79,U79,X79)</f>
        <v>180</v>
      </c>
      <c r="F79" s="590" t="s">
        <v>119</v>
      </c>
      <c r="G79" s="104">
        <f>SUM(G$6,G$13,G64)</f>
        <v>195</v>
      </c>
      <c r="H79" s="33">
        <f>SUM(H$6,H$13,H64)</f>
        <v>225</v>
      </c>
      <c r="I79" s="217">
        <f>SUM(I78,I64,I$13,I$6)</f>
        <v>30</v>
      </c>
      <c r="J79" s="33">
        <f>SUM(J$6,J$13,J64)</f>
        <v>225</v>
      </c>
      <c r="K79" s="33">
        <f>SUM(K$6,K$13,K64)</f>
        <v>195</v>
      </c>
      <c r="L79" s="217">
        <f>SUM(L78,L64,L$13,L$6)</f>
        <v>30</v>
      </c>
      <c r="M79" s="33">
        <f>SUM(M$6,M$13,M64)</f>
        <v>240</v>
      </c>
      <c r="N79" s="33">
        <f>SUM(N$6,N$13,N64)</f>
        <v>210</v>
      </c>
      <c r="O79" s="217">
        <f>SUM(O78,O64,O$13,O$6)</f>
        <v>30</v>
      </c>
      <c r="P79" s="33">
        <f>SUM(P$6,P$13,P64)</f>
        <v>180</v>
      </c>
      <c r="Q79" s="33">
        <f>SUM(Q$6,Q$13,Q64)</f>
        <v>225</v>
      </c>
      <c r="R79" s="217">
        <f>SUM(R78,R64,R$13,R$6)</f>
        <v>30</v>
      </c>
      <c r="S79" s="33">
        <f>SUM(S$6,S$13,S64)</f>
        <v>225</v>
      </c>
      <c r="T79" s="33">
        <f>SUM(T$6,T$13,T64)</f>
        <v>195</v>
      </c>
      <c r="U79" s="217">
        <f>SUM(U64,U13,U6)</f>
        <v>30</v>
      </c>
      <c r="V79" s="33">
        <f>SUM(V$6,V$13,V64)</f>
        <v>135</v>
      </c>
      <c r="W79" s="33">
        <f>SUM(W$6,W$13,W64)</f>
        <v>165</v>
      </c>
      <c r="X79" s="215">
        <f>SUM(X78,X64,X$13,X$6)</f>
        <v>30</v>
      </c>
      <c r="Y79" s="347"/>
      <c r="Z79" s="347"/>
      <c r="AA79" s="347"/>
      <c r="AB79" s="347"/>
      <c r="AC79" s="347"/>
      <c r="AD79" s="347"/>
      <c r="AE79" s="347"/>
      <c r="AF79" s="347"/>
      <c r="AG79" s="347"/>
      <c r="AH79" s="347"/>
      <c r="AI79" s="347"/>
      <c r="AJ79" s="347"/>
      <c r="AK79" s="347"/>
      <c r="AL79" s="347"/>
      <c r="AM79" s="347"/>
      <c r="AN79" s="347"/>
      <c r="AO79" s="347"/>
      <c r="AP79" s="347"/>
      <c r="AQ79" s="347"/>
      <c r="AR79" s="347"/>
      <c r="AS79" s="146"/>
      <c r="AT79" s="146"/>
      <c r="AU79" s="146"/>
      <c r="AV79" s="146"/>
      <c r="AW79" s="146"/>
      <c r="AX79" s="146"/>
    </row>
    <row r="80" spans="1:50" s="3" customFormat="1" ht="26.65" thickBot="1">
      <c r="A80" s="89"/>
      <c r="B80" s="584"/>
      <c r="C80" s="571"/>
      <c r="D80" s="611"/>
      <c r="E80" s="593"/>
      <c r="F80" s="591"/>
      <c r="G80" s="596">
        <f>SUM(G79:H79)</f>
        <v>420</v>
      </c>
      <c r="H80" s="597"/>
      <c r="I80" s="28" t="s">
        <v>111</v>
      </c>
      <c r="J80" s="608">
        <f>SUM(J79:K79)</f>
        <v>420</v>
      </c>
      <c r="K80" s="609"/>
      <c r="L80" s="28" t="s">
        <v>111</v>
      </c>
      <c r="M80" s="596">
        <f>SUM(M79:N79)</f>
        <v>450</v>
      </c>
      <c r="N80" s="597"/>
      <c r="O80" s="28" t="s">
        <v>113</v>
      </c>
      <c r="P80" s="596">
        <f>SUM(P79:Q79)</f>
        <v>405</v>
      </c>
      <c r="Q80" s="597"/>
      <c r="R80" s="28" t="s">
        <v>121</v>
      </c>
      <c r="S80" s="596">
        <f>SUM(S79:T79)</f>
        <v>420</v>
      </c>
      <c r="T80" s="597"/>
      <c r="U80" s="28" t="s">
        <v>116</v>
      </c>
      <c r="V80" s="596">
        <f>SUM(V79:W79)</f>
        <v>300</v>
      </c>
      <c r="W80" s="597"/>
      <c r="X80" s="28" t="s">
        <v>108</v>
      </c>
      <c r="Y80" s="347"/>
      <c r="Z80" s="347"/>
      <c r="AA80" s="347"/>
      <c r="AB80" s="347"/>
      <c r="AC80" s="347"/>
      <c r="AD80" s="347"/>
      <c r="AE80" s="347"/>
      <c r="AF80" s="347"/>
      <c r="AG80" s="347"/>
      <c r="AH80" s="347"/>
      <c r="AI80" s="347"/>
      <c r="AJ80" s="347"/>
      <c r="AK80" s="347"/>
      <c r="AL80" s="347"/>
      <c r="AM80" s="347"/>
      <c r="AN80" s="347"/>
      <c r="AO80" s="347"/>
      <c r="AP80" s="347"/>
      <c r="AQ80" s="347"/>
      <c r="AR80" s="347"/>
      <c r="AS80" s="146"/>
      <c r="AT80" s="146"/>
      <c r="AU80" s="146"/>
      <c r="AV80" s="146"/>
      <c r="AW80" s="146"/>
      <c r="AX80" s="146"/>
    </row>
    <row r="81" spans="1:50" s="3" customFormat="1" ht="16.899999999999999" customHeight="1" thickBot="1">
      <c r="A81" s="89"/>
      <c r="B81" s="585"/>
      <c r="C81" s="588">
        <f>SUM(C79:D79)</f>
        <v>4555</v>
      </c>
      <c r="D81" s="589"/>
      <c r="E81" s="30"/>
      <c r="F81" s="57"/>
      <c r="G81" s="57"/>
      <c r="H81" s="57"/>
      <c r="I81" s="57"/>
      <c r="J81" s="100"/>
      <c r="K81" s="100"/>
      <c r="L81" s="57"/>
      <c r="M81" s="57"/>
      <c r="N81" s="57"/>
      <c r="O81" s="57"/>
      <c r="P81" s="57"/>
      <c r="Q81" s="57"/>
      <c r="R81" s="57"/>
      <c r="S81" s="497"/>
      <c r="T81" s="497"/>
      <c r="U81" s="497"/>
      <c r="V81" s="497"/>
      <c r="W81" s="497"/>
      <c r="X81" s="497"/>
      <c r="Y81" s="347"/>
      <c r="Z81" s="347"/>
      <c r="AA81" s="347"/>
      <c r="AB81" s="347"/>
      <c r="AC81" s="347"/>
      <c r="AD81" s="347"/>
      <c r="AE81" s="347"/>
      <c r="AF81" s="347"/>
      <c r="AG81" s="347"/>
      <c r="AH81" s="347"/>
      <c r="AI81" s="347"/>
      <c r="AJ81" s="347"/>
      <c r="AK81" s="347"/>
      <c r="AL81" s="347"/>
      <c r="AM81" s="347"/>
      <c r="AN81" s="347"/>
      <c r="AO81" s="347"/>
      <c r="AP81" s="347"/>
      <c r="AQ81" s="347"/>
      <c r="AR81" s="347"/>
      <c r="AS81" s="146"/>
      <c r="AT81" s="146"/>
      <c r="AU81" s="146"/>
      <c r="AV81" s="146"/>
      <c r="AW81" s="146"/>
      <c r="AX81" s="146"/>
    </row>
    <row r="82" spans="1:50" s="3" customFormat="1" ht="16.899999999999999" customHeight="1" thickBot="1">
      <c r="A82" s="97"/>
      <c r="B82" s="139"/>
      <c r="C82" s="523"/>
      <c r="D82" s="523"/>
      <c r="E82" s="57"/>
      <c r="F82" s="57"/>
      <c r="G82" s="57"/>
      <c r="H82" s="57"/>
      <c r="I82" s="57"/>
      <c r="J82" s="100"/>
      <c r="K82" s="100"/>
      <c r="L82" s="57"/>
      <c r="M82" s="57"/>
      <c r="N82" s="57"/>
      <c r="O82" s="57"/>
      <c r="P82" s="57"/>
      <c r="Q82" s="57"/>
      <c r="R82" s="57"/>
      <c r="S82" s="497"/>
      <c r="T82" s="497"/>
      <c r="U82" s="497"/>
      <c r="V82" s="497"/>
      <c r="W82" s="497"/>
      <c r="X82" s="497"/>
      <c r="Y82" s="347"/>
      <c r="Z82" s="347"/>
      <c r="AA82" s="347"/>
      <c r="AB82" s="347"/>
      <c r="AC82" s="347"/>
      <c r="AD82" s="347"/>
      <c r="AE82" s="347"/>
      <c r="AF82" s="347"/>
      <c r="AG82" s="347"/>
      <c r="AH82" s="347"/>
      <c r="AI82" s="347"/>
      <c r="AJ82" s="347"/>
      <c r="AK82" s="347"/>
      <c r="AL82" s="347"/>
      <c r="AM82" s="347"/>
      <c r="AN82" s="347"/>
      <c r="AO82" s="347"/>
      <c r="AP82" s="347"/>
      <c r="AQ82" s="347"/>
      <c r="AR82" s="347"/>
      <c r="AS82" s="146"/>
      <c r="AT82" s="146"/>
      <c r="AU82" s="146"/>
      <c r="AV82" s="146"/>
      <c r="AW82" s="146"/>
      <c r="AX82" s="146"/>
    </row>
    <row r="83" spans="1:50" s="3" customFormat="1" ht="45" customHeight="1">
      <c r="A83" s="682" t="s">
        <v>150</v>
      </c>
      <c r="B83" s="681" t="s">
        <v>128</v>
      </c>
      <c r="C83" s="507">
        <f>SUM(C84:C96)</f>
        <v>720</v>
      </c>
      <c r="D83" s="507">
        <f>SUM(D84:D96)</f>
        <v>655</v>
      </c>
      <c r="E83" s="507">
        <f>SUM(E84:E96)</f>
        <v>55</v>
      </c>
      <c r="F83" s="511"/>
      <c r="G83" s="509">
        <f>SUM(G84:G96)</f>
        <v>0</v>
      </c>
      <c r="H83" s="509">
        <f t="shared" ref="H83:I83" si="4">SUM(H84:H96)</f>
        <v>0</v>
      </c>
      <c r="I83" s="509">
        <f t="shared" si="4"/>
        <v>0</v>
      </c>
      <c r="J83" s="509">
        <f t="shared" ref="J83" si="5">SUM(J84:J96)</f>
        <v>0</v>
      </c>
      <c r="K83" s="509">
        <f t="shared" ref="K83" si="6">SUM(K84:K96)</f>
        <v>0</v>
      </c>
      <c r="L83" s="509">
        <f t="shared" ref="L83" si="7">SUM(L84:L96)</f>
        <v>0</v>
      </c>
      <c r="M83" s="509">
        <f t="shared" ref="M83" si="8">SUM(M84:M96)</f>
        <v>75</v>
      </c>
      <c r="N83" s="509">
        <f t="shared" ref="N83" si="9">SUM(N84:N96)</f>
        <v>60</v>
      </c>
      <c r="O83" s="509">
        <f t="shared" ref="O83" si="10">SUM(O84:O96)</f>
        <v>10</v>
      </c>
      <c r="P83" s="509">
        <f t="shared" ref="P83" si="11">SUM(P84:P96)</f>
        <v>45</v>
      </c>
      <c r="Q83" s="509">
        <f t="shared" ref="Q83" si="12">SUM(Q84:Q96)</f>
        <v>30</v>
      </c>
      <c r="R83" s="509">
        <f t="shared" ref="R83" si="13">SUM(R84:R96)</f>
        <v>6</v>
      </c>
      <c r="S83" s="509">
        <f t="shared" ref="S83" si="14">SUM(S84:S96)</f>
        <v>90</v>
      </c>
      <c r="T83" s="509">
        <f t="shared" ref="T83" si="15">SUM(T84:T96)</f>
        <v>105</v>
      </c>
      <c r="U83" s="509">
        <f t="shared" ref="U83" si="16">SUM(U84:U96)</f>
        <v>15</v>
      </c>
      <c r="V83" s="509">
        <f t="shared" ref="V83" si="17">SUM(V84:V96)</f>
        <v>135</v>
      </c>
      <c r="W83" s="509">
        <f t="shared" ref="W83" si="18">SUM(W84:W96)</f>
        <v>180</v>
      </c>
      <c r="X83" s="509">
        <f t="shared" ref="X83" si="19">SUM(X84:X96)</f>
        <v>24</v>
      </c>
      <c r="Y83" s="347"/>
      <c r="Z83" s="347"/>
      <c r="AA83" s="347"/>
      <c r="AB83" s="347"/>
      <c r="AC83" s="347"/>
      <c r="AD83" s="347"/>
      <c r="AE83" s="347"/>
      <c r="AF83" s="347"/>
      <c r="AG83" s="347"/>
      <c r="AH83" s="347"/>
      <c r="AI83" s="347"/>
      <c r="AJ83" s="347"/>
      <c r="AK83" s="347"/>
      <c r="AL83" s="347"/>
      <c r="AM83" s="347"/>
      <c r="AN83" s="347"/>
      <c r="AO83" s="347"/>
      <c r="AP83" s="347"/>
      <c r="AQ83" s="347"/>
      <c r="AR83" s="347"/>
      <c r="AS83" s="146"/>
      <c r="AT83" s="146"/>
      <c r="AU83" s="146"/>
      <c r="AV83" s="146"/>
      <c r="AW83" s="146"/>
      <c r="AX83" s="146"/>
    </row>
    <row r="84" spans="1:50" s="3" customFormat="1" ht="16.899999999999999" customHeight="1">
      <c r="A84" s="153">
        <v>38</v>
      </c>
      <c r="B84" s="499" t="s">
        <v>129</v>
      </c>
      <c r="C84" s="520">
        <f t="shared" ref="C84:C89" si="20">SUM(G84:H84,J84:K84,M84:N84,P84:Q84,S84:T84,V84:W84)</f>
        <v>60</v>
      </c>
      <c r="D84" s="521">
        <v>40</v>
      </c>
      <c r="E84" s="512">
        <v>4</v>
      </c>
      <c r="F84" s="442" t="s">
        <v>35</v>
      </c>
      <c r="G84" s="525"/>
      <c r="H84" s="526"/>
      <c r="I84" s="527"/>
      <c r="J84" s="534"/>
      <c r="K84" s="535"/>
      <c r="L84" s="536"/>
      <c r="M84" s="510">
        <v>30</v>
      </c>
      <c r="N84" s="508">
        <v>30</v>
      </c>
      <c r="O84" s="207">
        <v>4</v>
      </c>
      <c r="P84" s="551"/>
      <c r="Q84" s="552"/>
      <c r="R84" s="553"/>
      <c r="S84" s="543"/>
      <c r="T84" s="544"/>
      <c r="U84" s="545"/>
      <c r="V84" s="543"/>
      <c r="W84" s="544"/>
      <c r="X84" s="545"/>
      <c r="Y84" s="347"/>
      <c r="Z84" s="347"/>
      <c r="AA84" s="347"/>
      <c r="AB84" s="347"/>
      <c r="AC84" s="347"/>
      <c r="AD84" s="347"/>
      <c r="AE84" s="347"/>
      <c r="AF84" s="347"/>
      <c r="AG84" s="347"/>
      <c r="AH84" s="347"/>
      <c r="AI84" s="347"/>
      <c r="AJ84" s="347"/>
      <c r="AK84" s="347"/>
      <c r="AL84" s="347"/>
      <c r="AM84" s="347"/>
      <c r="AN84" s="347"/>
      <c r="AO84" s="347"/>
      <c r="AP84" s="347"/>
      <c r="AQ84" s="347"/>
      <c r="AR84" s="347"/>
      <c r="AS84" s="146"/>
      <c r="AT84" s="146"/>
      <c r="AU84" s="146"/>
      <c r="AV84" s="146"/>
      <c r="AW84" s="146"/>
      <c r="AX84" s="146"/>
    </row>
    <row r="85" spans="1:50" s="3" customFormat="1" ht="16.899999999999999" customHeight="1">
      <c r="A85" s="153">
        <v>39</v>
      </c>
      <c r="B85" s="500" t="s">
        <v>130</v>
      </c>
      <c r="C85" s="520">
        <f t="shared" si="20"/>
        <v>30</v>
      </c>
      <c r="D85" s="521">
        <v>45</v>
      </c>
      <c r="E85" s="512">
        <v>3</v>
      </c>
      <c r="F85" s="443" t="s">
        <v>19</v>
      </c>
      <c r="G85" s="528"/>
      <c r="H85" s="529"/>
      <c r="I85" s="530"/>
      <c r="J85" s="537"/>
      <c r="K85" s="538"/>
      <c r="L85" s="539"/>
      <c r="M85" s="510">
        <v>15</v>
      </c>
      <c r="N85" s="508">
        <v>15</v>
      </c>
      <c r="O85" s="207">
        <v>3</v>
      </c>
      <c r="P85" s="554"/>
      <c r="Q85" s="555"/>
      <c r="R85" s="556"/>
      <c r="S85" s="289"/>
      <c r="T85" s="546"/>
      <c r="U85" s="547"/>
      <c r="V85" s="289"/>
      <c r="W85" s="546"/>
      <c r="X85" s="547"/>
      <c r="Y85" s="347"/>
      <c r="Z85" s="347"/>
      <c r="AA85" s="347"/>
      <c r="AB85" s="347"/>
      <c r="AC85" s="347"/>
      <c r="AD85" s="347"/>
      <c r="AE85" s="347"/>
      <c r="AF85" s="347"/>
      <c r="AG85" s="347"/>
      <c r="AH85" s="347"/>
      <c r="AI85" s="347"/>
      <c r="AJ85" s="347"/>
      <c r="AK85" s="347"/>
      <c r="AL85" s="347"/>
      <c r="AM85" s="347"/>
      <c r="AN85" s="347"/>
      <c r="AO85" s="347"/>
      <c r="AP85" s="347"/>
      <c r="AQ85" s="347"/>
      <c r="AR85" s="347"/>
      <c r="AS85" s="146"/>
      <c r="AT85" s="146"/>
      <c r="AU85" s="146"/>
      <c r="AV85" s="146"/>
      <c r="AW85" s="146"/>
      <c r="AX85" s="146"/>
    </row>
    <row r="86" spans="1:50" s="3" customFormat="1" ht="16.899999999999999" customHeight="1">
      <c r="A86" s="153">
        <v>40</v>
      </c>
      <c r="B86" s="501" t="s">
        <v>131</v>
      </c>
      <c r="C86" s="520">
        <f t="shared" si="20"/>
        <v>75</v>
      </c>
      <c r="D86" s="521">
        <v>75</v>
      </c>
      <c r="E86" s="512">
        <v>6</v>
      </c>
      <c r="F86" s="442" t="s">
        <v>94</v>
      </c>
      <c r="G86" s="528"/>
      <c r="H86" s="529"/>
      <c r="I86" s="530"/>
      <c r="J86" s="537"/>
      <c r="K86" s="538"/>
      <c r="L86" s="539"/>
      <c r="M86" s="510">
        <v>30</v>
      </c>
      <c r="N86" s="508">
        <v>15</v>
      </c>
      <c r="O86" s="207">
        <v>3</v>
      </c>
      <c r="P86" s="510">
        <v>15</v>
      </c>
      <c r="Q86" s="508">
        <v>15</v>
      </c>
      <c r="R86" s="207">
        <v>3</v>
      </c>
      <c r="S86" s="289"/>
      <c r="T86" s="546"/>
      <c r="U86" s="547"/>
      <c r="V86" s="289"/>
      <c r="W86" s="546"/>
      <c r="X86" s="5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347"/>
      <c r="AJ86" s="347"/>
      <c r="AK86" s="347"/>
      <c r="AL86" s="347"/>
      <c r="AM86" s="347"/>
      <c r="AN86" s="347"/>
      <c r="AO86" s="347"/>
      <c r="AP86" s="347"/>
      <c r="AQ86" s="347"/>
      <c r="AR86" s="347"/>
      <c r="AS86" s="146"/>
      <c r="AT86" s="146"/>
      <c r="AU86" s="146"/>
      <c r="AV86" s="146"/>
      <c r="AW86" s="146"/>
      <c r="AX86" s="146"/>
    </row>
    <row r="87" spans="1:50" s="3" customFormat="1" ht="16.899999999999999" customHeight="1">
      <c r="A87" s="153">
        <v>41</v>
      </c>
      <c r="B87" s="502" t="s">
        <v>147</v>
      </c>
      <c r="C87" s="520">
        <f t="shared" si="20"/>
        <v>45</v>
      </c>
      <c r="D87" s="521">
        <v>30</v>
      </c>
      <c r="E87" s="519">
        <v>3</v>
      </c>
      <c r="F87" s="442" t="s">
        <v>35</v>
      </c>
      <c r="G87" s="528"/>
      <c r="H87" s="529"/>
      <c r="I87" s="530"/>
      <c r="J87" s="537"/>
      <c r="K87" s="538"/>
      <c r="L87" s="539"/>
      <c r="M87" s="551"/>
      <c r="N87" s="552"/>
      <c r="O87" s="553"/>
      <c r="P87" s="510">
        <v>30</v>
      </c>
      <c r="Q87" s="508">
        <v>15</v>
      </c>
      <c r="R87" s="207">
        <v>3</v>
      </c>
      <c r="S87" s="548"/>
      <c r="T87" s="549"/>
      <c r="U87" s="550"/>
      <c r="V87" s="289"/>
      <c r="W87" s="546"/>
      <c r="X87" s="547"/>
      <c r="Y87" s="347"/>
      <c r="Z87" s="347"/>
      <c r="AA87" s="347"/>
      <c r="AB87" s="347"/>
      <c r="AC87" s="347"/>
      <c r="AD87" s="347"/>
      <c r="AE87" s="347"/>
      <c r="AF87" s="347"/>
      <c r="AG87" s="347"/>
      <c r="AH87" s="347"/>
      <c r="AI87" s="347"/>
      <c r="AJ87" s="347"/>
      <c r="AK87" s="347"/>
      <c r="AL87" s="347"/>
      <c r="AM87" s="347"/>
      <c r="AN87" s="347"/>
      <c r="AO87" s="347"/>
      <c r="AP87" s="347"/>
      <c r="AQ87" s="347"/>
      <c r="AR87" s="347"/>
      <c r="AS87" s="146"/>
      <c r="AT87" s="146"/>
      <c r="AU87" s="146"/>
      <c r="AV87" s="146"/>
      <c r="AW87" s="146"/>
      <c r="AX87" s="146"/>
    </row>
    <row r="88" spans="1:50" s="3" customFormat="1" ht="16.899999999999999" customHeight="1">
      <c r="A88" s="153">
        <v>42</v>
      </c>
      <c r="B88" s="503" t="s">
        <v>135</v>
      </c>
      <c r="C88" s="520">
        <f t="shared" si="20"/>
        <v>45</v>
      </c>
      <c r="D88" s="521">
        <v>55</v>
      </c>
      <c r="E88" s="512">
        <v>4</v>
      </c>
      <c r="F88" s="445" t="s">
        <v>19</v>
      </c>
      <c r="G88" s="528"/>
      <c r="H88" s="529"/>
      <c r="I88" s="530"/>
      <c r="J88" s="537"/>
      <c r="K88" s="538"/>
      <c r="L88" s="539"/>
      <c r="M88" s="557"/>
      <c r="N88" s="558"/>
      <c r="O88" s="559"/>
      <c r="P88" s="551"/>
      <c r="Q88" s="552"/>
      <c r="R88" s="553"/>
      <c r="S88" s="514">
        <v>30</v>
      </c>
      <c r="T88" s="515">
        <v>15</v>
      </c>
      <c r="U88" s="207">
        <v>4</v>
      </c>
      <c r="V88" s="289"/>
      <c r="W88" s="546"/>
      <c r="X88" s="547"/>
      <c r="Y88" s="347"/>
      <c r="Z88" s="347"/>
      <c r="AA88" s="347"/>
      <c r="AB88" s="347"/>
      <c r="AC88" s="347"/>
      <c r="AD88" s="347"/>
      <c r="AE88" s="347"/>
      <c r="AF88" s="347"/>
      <c r="AG88" s="347"/>
      <c r="AH88" s="347"/>
      <c r="AI88" s="347"/>
      <c r="AJ88" s="347"/>
      <c r="AK88" s="347"/>
      <c r="AL88" s="347"/>
      <c r="AM88" s="347"/>
      <c r="AN88" s="347"/>
      <c r="AO88" s="347"/>
      <c r="AP88" s="347"/>
      <c r="AQ88" s="347"/>
      <c r="AR88" s="347"/>
      <c r="AS88" s="146"/>
      <c r="AT88" s="146"/>
      <c r="AU88" s="146"/>
      <c r="AV88" s="146"/>
      <c r="AW88" s="146"/>
      <c r="AX88" s="146"/>
    </row>
    <row r="89" spans="1:50" s="3" customFormat="1" ht="16.899999999999999" customHeight="1">
      <c r="A89" s="153">
        <v>43</v>
      </c>
      <c r="B89" s="499" t="s">
        <v>136</v>
      </c>
      <c r="C89" s="520">
        <f t="shared" si="20"/>
        <v>45</v>
      </c>
      <c r="D89" s="521">
        <v>30</v>
      </c>
      <c r="E89" s="512">
        <v>3</v>
      </c>
      <c r="F89" s="445" t="s">
        <v>19</v>
      </c>
      <c r="G89" s="528"/>
      <c r="H89" s="529"/>
      <c r="I89" s="530"/>
      <c r="J89" s="537"/>
      <c r="K89" s="538"/>
      <c r="L89" s="539"/>
      <c r="M89" s="557"/>
      <c r="N89" s="558"/>
      <c r="O89" s="559"/>
      <c r="P89" s="557"/>
      <c r="Q89" s="558"/>
      <c r="R89" s="559"/>
      <c r="S89" s="514">
        <v>30</v>
      </c>
      <c r="T89" s="515">
        <v>15</v>
      </c>
      <c r="U89" s="207">
        <v>3</v>
      </c>
      <c r="V89" s="548"/>
      <c r="W89" s="549"/>
      <c r="X89" s="550"/>
      <c r="Y89" s="347"/>
      <c r="Z89" s="347"/>
      <c r="AA89" s="347"/>
      <c r="AB89" s="347"/>
      <c r="AC89" s="347"/>
      <c r="AD89" s="347"/>
      <c r="AE89" s="347"/>
      <c r="AF89" s="347"/>
      <c r="AG89" s="347"/>
      <c r="AH89" s="347"/>
      <c r="AI89" s="347"/>
      <c r="AJ89" s="347"/>
      <c r="AK89" s="347"/>
      <c r="AL89" s="347"/>
      <c r="AM89" s="347"/>
      <c r="AN89" s="347"/>
      <c r="AO89" s="347"/>
      <c r="AP89" s="347"/>
      <c r="AQ89" s="347"/>
      <c r="AR89" s="347"/>
      <c r="AS89" s="146"/>
      <c r="AT89" s="146"/>
      <c r="AU89" s="146"/>
      <c r="AV89" s="146"/>
      <c r="AW89" s="146"/>
      <c r="AX89" s="146"/>
    </row>
    <row r="90" spans="1:50" s="3" customFormat="1" ht="16.5" customHeight="1">
      <c r="A90" s="153">
        <v>44</v>
      </c>
      <c r="B90" s="504" t="s">
        <v>137</v>
      </c>
      <c r="C90" s="520">
        <f>SUM(G90:H90,J90:K90,M90:N90,P90:Q90,S90:T90,V90:W90)</f>
        <v>75</v>
      </c>
      <c r="D90" s="521">
        <v>50</v>
      </c>
      <c r="E90" s="512">
        <v>5</v>
      </c>
      <c r="F90" s="445" t="s">
        <v>19</v>
      </c>
      <c r="G90" s="528"/>
      <c r="H90" s="529"/>
      <c r="I90" s="530"/>
      <c r="J90" s="537"/>
      <c r="K90" s="538"/>
      <c r="L90" s="539"/>
      <c r="M90" s="557"/>
      <c r="N90" s="558"/>
      <c r="O90" s="559"/>
      <c r="P90" s="557"/>
      <c r="Q90" s="558"/>
      <c r="R90" s="559"/>
      <c r="S90" s="514">
        <v>30</v>
      </c>
      <c r="T90" s="515">
        <v>15</v>
      </c>
      <c r="U90" s="207">
        <v>3</v>
      </c>
      <c r="V90" s="514">
        <v>15</v>
      </c>
      <c r="W90" s="515">
        <v>15</v>
      </c>
      <c r="X90" s="207">
        <v>2</v>
      </c>
      <c r="Y90" s="347"/>
      <c r="Z90" s="347"/>
      <c r="AA90" s="347"/>
      <c r="AB90" s="347"/>
      <c r="AC90" s="347"/>
      <c r="AD90" s="347"/>
      <c r="AE90" s="347"/>
      <c r="AF90" s="347"/>
      <c r="AG90" s="347"/>
      <c r="AH90" s="347"/>
      <c r="AI90" s="347"/>
      <c r="AJ90" s="347"/>
      <c r="AK90" s="347"/>
      <c r="AL90" s="347"/>
      <c r="AM90" s="347"/>
      <c r="AN90" s="347"/>
      <c r="AO90" s="347"/>
      <c r="AP90" s="347"/>
      <c r="AQ90" s="347"/>
      <c r="AR90" s="347"/>
      <c r="AS90" s="146"/>
      <c r="AT90" s="146"/>
      <c r="AU90" s="146"/>
      <c r="AV90" s="146"/>
      <c r="AW90" s="146"/>
      <c r="AX90" s="146"/>
    </row>
    <row r="91" spans="1:50" s="3" customFormat="1" ht="16.5" customHeight="1">
      <c r="A91" s="153">
        <v>45</v>
      </c>
      <c r="B91" s="505" t="s">
        <v>132</v>
      </c>
      <c r="C91" s="520">
        <f t="shared" ref="C91:C96" si="21">SUM(G91:H91,J91:K91,M91:N91,P91:Q91,S91:T91,V91:W91)</f>
        <v>45</v>
      </c>
      <c r="D91" s="521">
        <v>30</v>
      </c>
      <c r="E91" s="512">
        <v>3</v>
      </c>
      <c r="F91" s="444" t="s">
        <v>35</v>
      </c>
      <c r="G91" s="528"/>
      <c r="H91" s="529"/>
      <c r="I91" s="530"/>
      <c r="J91" s="537"/>
      <c r="K91" s="538"/>
      <c r="L91" s="539"/>
      <c r="M91" s="557"/>
      <c r="N91" s="558"/>
      <c r="O91" s="559"/>
      <c r="P91" s="557"/>
      <c r="Q91" s="558"/>
      <c r="R91" s="559"/>
      <c r="S91" s="543"/>
      <c r="T91" s="544"/>
      <c r="U91" s="545"/>
      <c r="V91" s="514">
        <v>30</v>
      </c>
      <c r="W91" s="515">
        <v>15</v>
      </c>
      <c r="X91" s="207">
        <v>3</v>
      </c>
      <c r="Y91" s="347"/>
      <c r="Z91" s="347"/>
      <c r="AA91" s="347"/>
      <c r="AB91" s="347"/>
      <c r="AC91" s="347"/>
      <c r="AD91" s="347"/>
      <c r="AE91" s="347"/>
      <c r="AF91" s="347"/>
      <c r="AG91" s="347"/>
      <c r="AH91" s="347"/>
      <c r="AI91" s="347"/>
      <c r="AJ91" s="347"/>
      <c r="AK91" s="347"/>
      <c r="AL91" s="347"/>
      <c r="AM91" s="347"/>
      <c r="AN91" s="347"/>
      <c r="AO91" s="347"/>
      <c r="AP91" s="347"/>
      <c r="AQ91" s="347"/>
      <c r="AR91" s="347"/>
      <c r="AS91" s="146"/>
      <c r="AT91" s="146"/>
      <c r="AU91" s="146"/>
      <c r="AV91" s="146"/>
      <c r="AW91" s="146"/>
      <c r="AX91" s="146"/>
    </row>
    <row r="92" spans="1:50" s="3" customFormat="1" ht="30" customHeight="1">
      <c r="A92" s="153">
        <v>46</v>
      </c>
      <c r="B92" s="504" t="s">
        <v>133</v>
      </c>
      <c r="C92" s="520">
        <f t="shared" si="21"/>
        <v>60</v>
      </c>
      <c r="D92" s="521">
        <v>40</v>
      </c>
      <c r="E92" s="512">
        <v>4</v>
      </c>
      <c r="F92" s="445" t="s">
        <v>35</v>
      </c>
      <c r="G92" s="528"/>
      <c r="H92" s="529"/>
      <c r="I92" s="530"/>
      <c r="J92" s="537"/>
      <c r="K92" s="538"/>
      <c r="L92" s="539"/>
      <c r="M92" s="557"/>
      <c r="N92" s="558"/>
      <c r="O92" s="559"/>
      <c r="P92" s="557"/>
      <c r="Q92" s="558"/>
      <c r="R92" s="559"/>
      <c r="S92" s="289"/>
      <c r="T92" s="546"/>
      <c r="U92" s="547"/>
      <c r="V92" s="514">
        <v>30</v>
      </c>
      <c r="W92" s="515">
        <v>30</v>
      </c>
      <c r="X92" s="207">
        <v>4</v>
      </c>
      <c r="Y92" s="347"/>
      <c r="Z92" s="347"/>
      <c r="AA92" s="347"/>
      <c r="AB92" s="347"/>
      <c r="AC92" s="347"/>
      <c r="AD92" s="347"/>
      <c r="AE92" s="347"/>
      <c r="AF92" s="347"/>
      <c r="AG92" s="347"/>
      <c r="AH92" s="347"/>
      <c r="AI92" s="347"/>
      <c r="AJ92" s="347"/>
      <c r="AK92" s="347"/>
      <c r="AL92" s="347"/>
      <c r="AM92" s="347"/>
      <c r="AN92" s="347"/>
      <c r="AO92" s="347"/>
      <c r="AP92" s="347"/>
      <c r="AQ92" s="347"/>
      <c r="AR92" s="347"/>
      <c r="AS92" s="146"/>
      <c r="AT92" s="146"/>
      <c r="AU92" s="146"/>
      <c r="AV92" s="146"/>
      <c r="AW92" s="146"/>
      <c r="AX92" s="146"/>
    </row>
    <row r="93" spans="1:50" s="3" customFormat="1" ht="32.25" customHeight="1">
      <c r="A93" s="153">
        <v>47</v>
      </c>
      <c r="B93" s="495" t="s">
        <v>134</v>
      </c>
      <c r="C93" s="520">
        <f t="shared" si="21"/>
        <v>45</v>
      </c>
      <c r="D93" s="522">
        <v>30</v>
      </c>
      <c r="E93" s="512">
        <v>3</v>
      </c>
      <c r="F93" s="443" t="s">
        <v>19</v>
      </c>
      <c r="G93" s="528"/>
      <c r="H93" s="529"/>
      <c r="I93" s="530"/>
      <c r="J93" s="537"/>
      <c r="K93" s="538"/>
      <c r="L93" s="539"/>
      <c r="M93" s="557"/>
      <c r="N93" s="558"/>
      <c r="O93" s="559"/>
      <c r="P93" s="557"/>
      <c r="Q93" s="558"/>
      <c r="R93" s="559"/>
      <c r="S93" s="289"/>
      <c r="T93" s="546"/>
      <c r="U93" s="547"/>
      <c r="V93" s="514">
        <v>15</v>
      </c>
      <c r="W93" s="515">
        <v>30</v>
      </c>
      <c r="X93" s="207">
        <v>3</v>
      </c>
      <c r="Y93" s="347"/>
      <c r="Z93" s="347"/>
      <c r="AA93" s="347"/>
      <c r="AB93" s="347"/>
      <c r="AC93" s="347"/>
      <c r="AD93" s="347"/>
      <c r="AE93" s="347"/>
      <c r="AF93" s="347"/>
      <c r="AG93" s="347"/>
      <c r="AH93" s="347"/>
      <c r="AI93" s="347"/>
      <c r="AJ93" s="347"/>
      <c r="AK93" s="347"/>
      <c r="AL93" s="347"/>
      <c r="AM93" s="347"/>
      <c r="AN93" s="347"/>
      <c r="AO93" s="347"/>
      <c r="AP93" s="347"/>
      <c r="AQ93" s="347"/>
      <c r="AR93" s="347"/>
      <c r="AS93" s="146"/>
      <c r="AT93" s="146"/>
      <c r="AU93" s="146"/>
      <c r="AV93" s="146"/>
      <c r="AW93" s="146"/>
      <c r="AX93" s="146"/>
    </row>
    <row r="94" spans="1:50" s="3" customFormat="1" ht="26.25">
      <c r="A94" s="153">
        <v>48</v>
      </c>
      <c r="B94" s="495" t="s">
        <v>138</v>
      </c>
      <c r="C94" s="520">
        <f t="shared" si="21"/>
        <v>45</v>
      </c>
      <c r="D94" s="524">
        <v>30</v>
      </c>
      <c r="E94" s="512">
        <v>3</v>
      </c>
      <c r="F94" s="445" t="s">
        <v>19</v>
      </c>
      <c r="G94" s="528"/>
      <c r="H94" s="529"/>
      <c r="I94" s="530"/>
      <c r="J94" s="537"/>
      <c r="K94" s="538"/>
      <c r="L94" s="539"/>
      <c r="M94" s="557"/>
      <c r="N94" s="558"/>
      <c r="O94" s="559"/>
      <c r="P94" s="557"/>
      <c r="Q94" s="558"/>
      <c r="R94" s="559"/>
      <c r="S94" s="289"/>
      <c r="T94" s="546"/>
      <c r="U94" s="547"/>
      <c r="V94" s="516">
        <v>30</v>
      </c>
      <c r="W94" s="517">
        <v>15</v>
      </c>
      <c r="X94" s="207">
        <v>3</v>
      </c>
      <c r="Y94" s="347"/>
      <c r="Z94" s="347"/>
      <c r="AA94" s="347"/>
      <c r="AB94" s="347"/>
      <c r="AC94" s="347"/>
      <c r="AD94" s="347"/>
      <c r="AE94" s="347"/>
      <c r="AF94" s="347"/>
      <c r="AG94" s="347"/>
      <c r="AH94" s="347"/>
      <c r="AI94" s="347"/>
      <c r="AJ94" s="347"/>
      <c r="AK94" s="347"/>
      <c r="AL94" s="347"/>
      <c r="AM94" s="347"/>
      <c r="AN94" s="347"/>
      <c r="AO94" s="347"/>
      <c r="AP94" s="347"/>
      <c r="AQ94" s="347"/>
      <c r="AR94" s="347"/>
      <c r="AS94" s="146"/>
      <c r="AT94" s="146"/>
      <c r="AU94" s="146"/>
      <c r="AV94" s="146"/>
      <c r="AW94" s="146"/>
      <c r="AX94" s="146"/>
    </row>
    <row r="95" spans="1:50" s="3" customFormat="1" ht="27" customHeight="1">
      <c r="A95" s="381">
        <v>49</v>
      </c>
      <c r="B95" s="504" t="s">
        <v>139</v>
      </c>
      <c r="C95" s="520">
        <f t="shared" si="21"/>
        <v>30</v>
      </c>
      <c r="D95" s="524">
        <v>20</v>
      </c>
      <c r="E95" s="512">
        <v>2</v>
      </c>
      <c r="F95" s="445" t="s">
        <v>19</v>
      </c>
      <c r="G95" s="528"/>
      <c r="H95" s="529"/>
      <c r="I95" s="530"/>
      <c r="J95" s="537"/>
      <c r="K95" s="538"/>
      <c r="L95" s="539"/>
      <c r="M95" s="557"/>
      <c r="N95" s="558"/>
      <c r="O95" s="559"/>
      <c r="P95" s="557"/>
      <c r="Q95" s="558"/>
      <c r="R95" s="559"/>
      <c r="S95" s="548"/>
      <c r="T95" s="549"/>
      <c r="U95" s="550"/>
      <c r="V95" s="516">
        <v>15</v>
      </c>
      <c r="W95" s="517">
        <v>15</v>
      </c>
      <c r="X95" s="207">
        <v>2</v>
      </c>
      <c r="Y95" s="346"/>
      <c r="Z95" s="346"/>
      <c r="AA95" s="346"/>
      <c r="AB95" s="347"/>
      <c r="AC95" s="347"/>
      <c r="AD95" s="347"/>
      <c r="AE95" s="347"/>
      <c r="AF95" s="347"/>
      <c r="AG95" s="347"/>
      <c r="AH95" s="347"/>
      <c r="AI95" s="347"/>
      <c r="AJ95" s="347"/>
      <c r="AK95" s="347"/>
      <c r="AL95" s="347"/>
      <c r="AM95" s="347"/>
      <c r="AN95" s="347"/>
      <c r="AO95" s="347"/>
      <c r="AP95" s="347"/>
      <c r="AQ95" s="347"/>
      <c r="AR95" s="347"/>
      <c r="AS95" s="146"/>
      <c r="AT95" s="146"/>
      <c r="AU95" s="146"/>
      <c r="AV95" s="146"/>
      <c r="AW95" s="146"/>
      <c r="AX95" s="146"/>
    </row>
    <row r="96" spans="1:50" s="3" customFormat="1" ht="45.75" customHeight="1" thickBot="1">
      <c r="A96" s="355">
        <v>50</v>
      </c>
      <c r="B96" s="506" t="s">
        <v>20</v>
      </c>
      <c r="C96" s="520">
        <f t="shared" si="21"/>
        <v>120</v>
      </c>
      <c r="D96" s="522">
        <v>180</v>
      </c>
      <c r="E96" s="513">
        <v>12</v>
      </c>
      <c r="F96" s="443" t="s">
        <v>19</v>
      </c>
      <c r="G96" s="531"/>
      <c r="H96" s="532"/>
      <c r="I96" s="533"/>
      <c r="J96" s="540"/>
      <c r="K96" s="541"/>
      <c r="L96" s="542"/>
      <c r="M96" s="560"/>
      <c r="N96" s="561"/>
      <c r="O96" s="562"/>
      <c r="P96" s="560"/>
      <c r="Q96" s="561"/>
      <c r="R96" s="562"/>
      <c r="S96" s="565"/>
      <c r="T96" s="518">
        <v>60</v>
      </c>
      <c r="U96" s="563">
        <v>5</v>
      </c>
      <c r="V96" s="565"/>
      <c r="W96" s="518">
        <v>60</v>
      </c>
      <c r="X96" s="212">
        <v>7</v>
      </c>
      <c r="Y96" s="346"/>
      <c r="Z96" s="346"/>
      <c r="AA96" s="346"/>
      <c r="AB96" s="347"/>
      <c r="AC96" s="347"/>
      <c r="AD96" s="347"/>
      <c r="AE96" s="347"/>
      <c r="AF96" s="347"/>
      <c r="AG96" s="347"/>
      <c r="AH96" s="347"/>
      <c r="AI96" s="347"/>
      <c r="AJ96" s="347"/>
      <c r="AK96" s="347"/>
      <c r="AL96" s="347"/>
      <c r="AM96" s="347"/>
      <c r="AN96" s="347"/>
      <c r="AO96" s="347"/>
      <c r="AP96" s="347"/>
      <c r="AQ96" s="347"/>
      <c r="AR96" s="347"/>
      <c r="AS96" s="146"/>
      <c r="AT96" s="146"/>
      <c r="AU96" s="146"/>
      <c r="AV96" s="146"/>
      <c r="AW96" s="146"/>
      <c r="AX96" s="146"/>
    </row>
    <row r="97" spans="1:50" s="3" customFormat="1" ht="13.5" thickBot="1">
      <c r="A97" s="27" t="s">
        <v>18</v>
      </c>
      <c r="B97" s="28" t="s">
        <v>11</v>
      </c>
      <c r="C97" s="28" t="s">
        <v>123</v>
      </c>
      <c r="D97" s="29">
        <v>180</v>
      </c>
      <c r="E97" s="23">
        <v>6</v>
      </c>
      <c r="F97" s="23" t="s">
        <v>19</v>
      </c>
      <c r="G97" s="24"/>
      <c r="H97" s="24"/>
      <c r="I97" s="23"/>
      <c r="J97" s="24"/>
      <c r="K97" s="24"/>
      <c r="L97" s="23"/>
      <c r="M97" s="24"/>
      <c r="N97" s="24"/>
      <c r="O97" s="23"/>
      <c r="P97" s="24"/>
      <c r="Q97" s="24"/>
      <c r="R97" s="25"/>
      <c r="S97" s="24"/>
      <c r="T97" s="24"/>
      <c r="U97" s="23"/>
      <c r="V97" s="24"/>
      <c r="W97" s="24"/>
      <c r="X97" s="25">
        <v>6</v>
      </c>
      <c r="Y97" s="347"/>
      <c r="Z97" s="347"/>
      <c r="AA97" s="347"/>
      <c r="AB97" s="347"/>
      <c r="AC97" s="347"/>
      <c r="AD97" s="347"/>
      <c r="AE97" s="347"/>
      <c r="AF97" s="347"/>
      <c r="AG97" s="347"/>
      <c r="AH97" s="347"/>
      <c r="AI97" s="347"/>
      <c r="AJ97" s="347"/>
      <c r="AK97" s="347"/>
      <c r="AL97" s="347"/>
      <c r="AM97" s="347"/>
      <c r="AN97" s="347"/>
      <c r="AO97" s="347"/>
      <c r="AP97" s="347"/>
      <c r="AQ97" s="347"/>
      <c r="AR97" s="347"/>
      <c r="AS97" s="146"/>
      <c r="AT97" s="146"/>
      <c r="AU97" s="146"/>
      <c r="AV97" s="146"/>
      <c r="AW97" s="146"/>
      <c r="AX97" s="146"/>
    </row>
    <row r="98" spans="1:50" s="3" customFormat="1" ht="13.5" thickBot="1">
      <c r="A98" s="88"/>
      <c r="B98" s="583" t="s">
        <v>15</v>
      </c>
      <c r="C98" s="570">
        <f>SUM(C25,C32,C83)</f>
        <v>855</v>
      </c>
      <c r="D98" s="610">
        <f>SUM(D25,D32,D83,D97)</f>
        <v>950</v>
      </c>
      <c r="E98" s="592">
        <f>SUM(I98,L98,O98,R98,U98,X98)</f>
        <v>165</v>
      </c>
      <c r="F98" s="590" t="s">
        <v>119</v>
      </c>
      <c r="G98" s="104">
        <f>SUM(G$6,G$13,G83)</f>
        <v>195</v>
      </c>
      <c r="H98" s="33">
        <f>SUM(H$6,H$13,H83)</f>
        <v>225</v>
      </c>
      <c r="I98" s="217">
        <f>SUM(I97,I83,I$13,I$6)</f>
        <v>30</v>
      </c>
      <c r="J98" s="33">
        <f>SUM(J$6,J$13,J83)</f>
        <v>225</v>
      </c>
      <c r="K98" s="33">
        <f>SUM(K$6,K$13,K83)</f>
        <v>195</v>
      </c>
      <c r="L98" s="217">
        <f>SUM(L97,L83,L$13,L$6)</f>
        <v>30</v>
      </c>
      <c r="M98" s="33">
        <f>SUM(M$6,M$13,M83)</f>
        <v>255</v>
      </c>
      <c r="N98" s="33">
        <f>SUM(N$6,N$13,N83)</f>
        <v>195</v>
      </c>
      <c r="O98" s="217">
        <f>SUM(O97,O83,O$13,O$6)</f>
        <v>30</v>
      </c>
      <c r="P98" s="33">
        <f>SUM(P$6,P$13,P83)</f>
        <v>195</v>
      </c>
      <c r="Q98" s="33">
        <f>SUM(Q$6,Q$13,Q83)</f>
        <v>210</v>
      </c>
      <c r="R98" s="217">
        <f>SUM(R97,R83,R$13,R$6)</f>
        <v>30</v>
      </c>
      <c r="S98" s="33">
        <f>SUM(S$6,S$13,S83)</f>
        <v>225</v>
      </c>
      <c r="T98" s="33">
        <f>SUM(T$6,T$13,T83)</f>
        <v>180</v>
      </c>
      <c r="U98" s="217">
        <f>SUM(U83,U32,U25)</f>
        <v>15</v>
      </c>
      <c r="V98" s="33">
        <f>SUM(V$6,V$13,V83)</f>
        <v>135</v>
      </c>
      <c r="W98" s="33">
        <f>SUM(W$6,W$13,W83)</f>
        <v>180</v>
      </c>
      <c r="X98" s="215">
        <f>SUM(X97,X83,X$13,X$6)</f>
        <v>30</v>
      </c>
      <c r="Y98" s="347"/>
      <c r="Z98" s="347"/>
      <c r="AA98" s="347"/>
      <c r="AB98" s="347"/>
      <c r="AC98" s="347"/>
      <c r="AD98" s="347"/>
      <c r="AE98" s="347"/>
      <c r="AF98" s="347"/>
      <c r="AG98" s="347"/>
      <c r="AH98" s="347"/>
      <c r="AI98" s="347"/>
      <c r="AJ98" s="347"/>
      <c r="AK98" s="347"/>
      <c r="AL98" s="347"/>
      <c r="AM98" s="347"/>
      <c r="AN98" s="347"/>
      <c r="AO98" s="347"/>
      <c r="AP98" s="347"/>
      <c r="AQ98" s="347"/>
      <c r="AR98" s="347"/>
      <c r="AS98" s="146"/>
      <c r="AT98" s="146"/>
      <c r="AU98" s="146"/>
      <c r="AV98" s="146"/>
      <c r="AW98" s="146"/>
      <c r="AX98" s="146"/>
    </row>
    <row r="99" spans="1:50" s="3" customFormat="1" ht="26.65" thickBot="1">
      <c r="A99" s="89"/>
      <c r="B99" s="584"/>
      <c r="C99" s="571"/>
      <c r="D99" s="611"/>
      <c r="E99" s="593"/>
      <c r="F99" s="591"/>
      <c r="G99" s="596">
        <f>SUM(G98:H98)</f>
        <v>420</v>
      </c>
      <c r="H99" s="597"/>
      <c r="I99" s="28" t="s">
        <v>111</v>
      </c>
      <c r="J99" s="608">
        <f>SUM(J98:K98)</f>
        <v>420</v>
      </c>
      <c r="K99" s="609"/>
      <c r="L99" s="28" t="s">
        <v>111</v>
      </c>
      <c r="M99" s="596">
        <f>SUM(M98:N98)</f>
        <v>450</v>
      </c>
      <c r="N99" s="597"/>
      <c r="O99" s="28" t="s">
        <v>142</v>
      </c>
      <c r="P99" s="596">
        <f>SUM(P98:Q98)</f>
        <v>405</v>
      </c>
      <c r="Q99" s="597"/>
      <c r="R99" s="28" t="s">
        <v>148</v>
      </c>
      <c r="S99" s="596">
        <f>SUM(S98:T98)</f>
        <v>405</v>
      </c>
      <c r="T99" s="597"/>
      <c r="U99" s="28" t="s">
        <v>116</v>
      </c>
      <c r="V99" s="596">
        <f>SUM(V98:W98)</f>
        <v>315</v>
      </c>
      <c r="W99" s="597"/>
      <c r="X99" s="28" t="s">
        <v>149</v>
      </c>
      <c r="Y99" s="347"/>
      <c r="Z99" s="347"/>
      <c r="AA99" s="347"/>
      <c r="AB99" s="347"/>
      <c r="AC99" s="347"/>
      <c r="AD99" s="347"/>
      <c r="AE99" s="347"/>
      <c r="AF99" s="347"/>
      <c r="AG99" s="347"/>
      <c r="AH99" s="347"/>
      <c r="AI99" s="347"/>
      <c r="AJ99" s="347"/>
      <c r="AK99" s="347"/>
      <c r="AL99" s="347"/>
      <c r="AM99" s="347"/>
      <c r="AN99" s="347"/>
      <c r="AO99" s="347"/>
      <c r="AP99" s="347"/>
      <c r="AQ99" s="347"/>
      <c r="AR99" s="347"/>
      <c r="AS99" s="146"/>
      <c r="AT99" s="146"/>
      <c r="AU99" s="146"/>
      <c r="AV99" s="146"/>
      <c r="AW99" s="146"/>
      <c r="AX99" s="146"/>
    </row>
    <row r="100" spans="1:50" s="3" customFormat="1" ht="16.899999999999999" customHeight="1" thickBot="1">
      <c r="A100" s="89"/>
      <c r="B100" s="585"/>
      <c r="C100" s="588">
        <f>SUM(C98:D98)</f>
        <v>1805</v>
      </c>
      <c r="D100" s="589"/>
      <c r="E100" s="493"/>
      <c r="F100" s="57"/>
      <c r="G100" s="57"/>
      <c r="H100" s="57"/>
      <c r="I100" s="57"/>
      <c r="J100" s="100"/>
      <c r="K100" s="100"/>
      <c r="L100" s="57"/>
      <c r="M100" s="57"/>
      <c r="N100" s="57"/>
      <c r="O100" s="57"/>
      <c r="P100" s="57"/>
      <c r="Q100" s="57"/>
      <c r="R100" s="57"/>
      <c r="S100" s="497"/>
      <c r="T100" s="497"/>
      <c r="U100" s="497"/>
      <c r="V100" s="497"/>
      <c r="W100" s="497"/>
      <c r="X100" s="497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347"/>
      <c r="AJ100" s="347"/>
      <c r="AK100" s="347"/>
      <c r="AL100" s="347"/>
      <c r="AM100" s="347"/>
      <c r="AN100" s="347"/>
      <c r="AO100" s="347"/>
      <c r="AP100" s="347"/>
      <c r="AQ100" s="347"/>
      <c r="AR100" s="347"/>
      <c r="AS100" s="146"/>
      <c r="AT100" s="146"/>
      <c r="AU100" s="146"/>
      <c r="AV100" s="146"/>
      <c r="AW100" s="146"/>
      <c r="AX100" s="146"/>
    </row>
    <row r="101" spans="1:50" s="3" customFormat="1" ht="15.6" customHeight="1">
      <c r="A101" s="95"/>
      <c r="B101" s="566"/>
      <c r="C101" s="139"/>
      <c r="D101" s="139"/>
      <c r="E101" s="139"/>
      <c r="F101" s="91"/>
      <c r="G101" s="91"/>
      <c r="H101" s="91"/>
      <c r="I101" s="91"/>
      <c r="J101" s="91"/>
      <c r="K101" s="91"/>
      <c r="L101" s="91"/>
      <c r="M101" s="91"/>
      <c r="N101" s="91"/>
      <c r="O101" s="92"/>
      <c r="P101" s="91"/>
      <c r="Q101" s="91"/>
      <c r="R101" s="92"/>
      <c r="S101" s="91"/>
      <c r="T101" s="91"/>
      <c r="U101" s="91"/>
      <c r="V101" s="91"/>
      <c r="W101" s="91"/>
      <c r="X101" s="91"/>
      <c r="Y101" s="346"/>
      <c r="Z101" s="346"/>
      <c r="AA101" s="346"/>
      <c r="AB101" s="347"/>
      <c r="AC101" s="347"/>
      <c r="AD101" s="347"/>
      <c r="AE101" s="347"/>
      <c r="AF101" s="347"/>
      <c r="AG101" s="347"/>
      <c r="AH101" s="347"/>
      <c r="AI101" s="347"/>
      <c r="AJ101" s="347"/>
      <c r="AK101" s="347"/>
      <c r="AL101" s="347"/>
      <c r="AM101" s="347"/>
      <c r="AN101" s="347"/>
      <c r="AO101" s="347"/>
      <c r="AP101" s="347"/>
      <c r="AQ101" s="347"/>
      <c r="AR101" s="347"/>
      <c r="AS101" s="146"/>
      <c r="AT101" s="146"/>
      <c r="AU101" s="146"/>
      <c r="AV101" s="146"/>
      <c r="AW101" s="146"/>
      <c r="AX101" s="146"/>
    </row>
    <row r="102" spans="1:50" s="3" customFormat="1" ht="15.6" customHeight="1" thickBot="1">
      <c r="A102" s="95"/>
      <c r="B102" s="564"/>
      <c r="C102" s="139"/>
      <c r="D102" s="139"/>
      <c r="E102" s="139"/>
      <c r="F102" s="91"/>
      <c r="G102" s="91"/>
      <c r="H102" s="91"/>
      <c r="I102" s="91"/>
      <c r="J102" s="91"/>
      <c r="K102" s="91"/>
      <c r="L102" s="91"/>
      <c r="M102" s="91"/>
      <c r="N102" s="91"/>
      <c r="O102" s="92"/>
      <c r="P102" s="91"/>
      <c r="Q102" s="91"/>
      <c r="R102" s="92"/>
      <c r="S102" s="91"/>
      <c r="T102" s="91"/>
      <c r="U102" s="91"/>
      <c r="V102" s="91"/>
      <c r="W102" s="91"/>
      <c r="X102" s="91"/>
      <c r="Y102" s="346"/>
      <c r="Z102" s="346"/>
      <c r="AA102" s="346"/>
      <c r="AB102" s="347"/>
      <c r="AC102" s="347"/>
      <c r="AD102" s="347"/>
      <c r="AE102" s="347"/>
      <c r="AF102" s="347"/>
      <c r="AG102" s="347"/>
      <c r="AH102" s="347"/>
      <c r="AI102" s="347"/>
      <c r="AJ102" s="347"/>
      <c r="AK102" s="347"/>
      <c r="AL102" s="347"/>
      <c r="AM102" s="347"/>
      <c r="AN102" s="347"/>
      <c r="AO102" s="347"/>
      <c r="AP102" s="347"/>
      <c r="AQ102" s="347"/>
      <c r="AR102" s="347"/>
      <c r="AS102" s="146"/>
      <c r="AT102" s="146"/>
      <c r="AU102" s="146"/>
      <c r="AV102" s="146"/>
      <c r="AW102" s="146"/>
      <c r="AX102" s="146"/>
    </row>
    <row r="103" spans="1:50" s="3" customFormat="1" ht="26.25" customHeight="1">
      <c r="A103" s="95"/>
      <c r="B103" s="564"/>
      <c r="C103" s="574" t="s">
        <v>81</v>
      </c>
      <c r="D103" s="575"/>
      <c r="E103" s="576"/>
      <c r="F103" s="91"/>
      <c r="G103" s="91"/>
      <c r="H103" s="91"/>
      <c r="I103" s="91"/>
      <c r="J103" s="91"/>
      <c r="K103" s="91"/>
      <c r="L103" s="91"/>
      <c r="M103" s="91"/>
      <c r="N103" s="91"/>
      <c r="O103" s="92"/>
      <c r="P103" s="91"/>
      <c r="Q103" s="91"/>
      <c r="R103" s="92"/>
      <c r="S103" s="91"/>
      <c r="T103" s="91"/>
      <c r="U103" s="91"/>
      <c r="V103" s="91"/>
      <c r="W103" s="91"/>
      <c r="X103" s="91"/>
      <c r="Y103" s="346"/>
      <c r="Z103" s="346"/>
      <c r="AA103" s="346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7"/>
      <c r="AL103" s="347"/>
      <c r="AM103" s="347"/>
      <c r="AN103" s="347"/>
      <c r="AO103" s="347"/>
      <c r="AP103" s="347"/>
      <c r="AQ103" s="347"/>
      <c r="AR103" s="347"/>
      <c r="AS103" s="146"/>
      <c r="AT103" s="146"/>
      <c r="AU103" s="146"/>
      <c r="AV103" s="146"/>
      <c r="AW103" s="146"/>
      <c r="AX103" s="146"/>
    </row>
    <row r="104" spans="1:50" s="3" customFormat="1" ht="27" customHeight="1" thickBot="1">
      <c r="A104" s="95"/>
      <c r="B104" s="564"/>
      <c r="C104" s="577" t="s">
        <v>89</v>
      </c>
      <c r="D104" s="578"/>
      <c r="E104" s="579"/>
      <c r="F104" s="91"/>
      <c r="G104" s="91"/>
      <c r="H104" s="91"/>
      <c r="I104" s="91"/>
      <c r="J104" s="91"/>
      <c r="K104" s="91"/>
      <c r="L104" s="91"/>
      <c r="M104" s="91"/>
      <c r="N104" s="91"/>
      <c r="O104" s="92"/>
      <c r="P104" s="91"/>
      <c r="Q104" s="91"/>
      <c r="R104" s="92"/>
      <c r="S104" s="91"/>
      <c r="T104" s="91"/>
      <c r="U104" s="91"/>
      <c r="V104" s="91"/>
      <c r="W104" s="91"/>
      <c r="X104" s="91"/>
      <c r="Y104" s="346"/>
      <c r="Z104" s="346"/>
      <c r="AA104" s="346"/>
      <c r="AB104" s="347"/>
      <c r="AC104" s="347"/>
      <c r="AD104" s="347"/>
      <c r="AE104" s="347"/>
      <c r="AF104" s="347"/>
      <c r="AG104" s="347"/>
      <c r="AH104" s="347"/>
      <c r="AI104" s="347"/>
      <c r="AJ104" s="347"/>
      <c r="AK104" s="347"/>
      <c r="AL104" s="347"/>
      <c r="AM104" s="347"/>
      <c r="AN104" s="347"/>
      <c r="AO104" s="347"/>
      <c r="AP104" s="347"/>
      <c r="AQ104" s="347"/>
      <c r="AR104" s="347"/>
      <c r="AS104" s="146"/>
      <c r="AT104" s="146"/>
      <c r="AU104" s="146"/>
      <c r="AV104" s="146"/>
      <c r="AW104" s="146"/>
      <c r="AX104" s="146"/>
    </row>
    <row r="105" spans="1:50" s="3" customFormat="1" ht="15.6" customHeight="1" thickBot="1">
      <c r="A105" s="95"/>
      <c r="B105" s="498"/>
      <c r="C105" s="139"/>
      <c r="D105" s="139"/>
      <c r="E105" s="139"/>
      <c r="F105" s="91"/>
      <c r="G105" s="91"/>
      <c r="H105" s="91"/>
      <c r="I105" s="91"/>
      <c r="J105" s="91"/>
      <c r="K105" s="91"/>
      <c r="L105" s="91"/>
      <c r="M105" s="91"/>
      <c r="N105" s="91"/>
      <c r="O105" s="92"/>
      <c r="P105" s="91"/>
      <c r="Q105" s="91"/>
      <c r="R105" s="92"/>
      <c r="S105" s="91"/>
      <c r="T105" s="91"/>
      <c r="U105" s="91"/>
      <c r="V105" s="91"/>
      <c r="W105" s="91"/>
      <c r="X105" s="91"/>
      <c r="Y105" s="346"/>
      <c r="Z105" s="346"/>
      <c r="AA105" s="346"/>
      <c r="AB105" s="347"/>
      <c r="AC105" s="347"/>
      <c r="AD105" s="347"/>
      <c r="AE105" s="347"/>
      <c r="AF105" s="347"/>
      <c r="AG105" s="347"/>
      <c r="AH105" s="347"/>
      <c r="AI105" s="347"/>
      <c r="AJ105" s="347"/>
      <c r="AK105" s="347"/>
      <c r="AL105" s="347"/>
      <c r="AM105" s="347"/>
      <c r="AN105" s="347"/>
      <c r="AO105" s="347"/>
      <c r="AP105" s="347"/>
      <c r="AQ105" s="347"/>
      <c r="AR105" s="347"/>
      <c r="AS105" s="146"/>
      <c r="AT105" s="146"/>
      <c r="AU105" s="146"/>
      <c r="AV105" s="146"/>
      <c r="AW105" s="146"/>
      <c r="AX105" s="146"/>
    </row>
    <row r="106" spans="1:50" s="3" customFormat="1" ht="13.5" thickBot="1">
      <c r="A106" s="90"/>
      <c r="B106" s="580" t="s">
        <v>82</v>
      </c>
      <c r="C106" s="581"/>
      <c r="D106" s="581"/>
      <c r="E106" s="581"/>
      <c r="F106" s="581"/>
      <c r="G106" s="582"/>
      <c r="H106" s="91"/>
      <c r="I106" s="91"/>
      <c r="J106" s="91"/>
      <c r="K106" s="91"/>
      <c r="L106" s="91"/>
      <c r="M106" s="91"/>
      <c r="N106" s="91"/>
      <c r="O106" s="92"/>
      <c r="P106" s="91"/>
      <c r="Q106" s="91"/>
      <c r="R106" s="92"/>
      <c r="S106" s="91"/>
      <c r="T106" s="91"/>
      <c r="U106" s="91"/>
      <c r="V106" s="91"/>
      <c r="W106" s="91"/>
      <c r="X106" s="91"/>
      <c r="Y106" s="346"/>
      <c r="Z106" s="346"/>
      <c r="AA106" s="346"/>
      <c r="AB106" s="347"/>
      <c r="AC106" s="347"/>
      <c r="AD106" s="347"/>
      <c r="AE106" s="347"/>
      <c r="AF106" s="347"/>
      <c r="AG106" s="347"/>
      <c r="AH106" s="347"/>
      <c r="AI106" s="347"/>
      <c r="AJ106" s="347"/>
      <c r="AK106" s="347"/>
      <c r="AL106" s="347"/>
      <c r="AM106" s="347"/>
      <c r="AN106" s="347"/>
      <c r="AO106" s="347"/>
      <c r="AP106" s="347"/>
      <c r="AQ106" s="347"/>
      <c r="AR106" s="347"/>
      <c r="AS106" s="146"/>
      <c r="AT106" s="146"/>
      <c r="AU106" s="146"/>
      <c r="AV106" s="146"/>
      <c r="AW106" s="146"/>
      <c r="AX106" s="146"/>
    </row>
    <row r="107" spans="1:50" s="3" customFormat="1" ht="13.5" thickBot="1">
      <c r="A107" s="90"/>
      <c r="B107" s="567" t="s">
        <v>83</v>
      </c>
      <c r="C107" s="567" t="s">
        <v>84</v>
      </c>
      <c r="D107" s="136"/>
      <c r="E107" s="137"/>
      <c r="F107" s="137"/>
      <c r="G107" s="138"/>
      <c r="H107" s="91"/>
      <c r="I107" s="91"/>
      <c r="J107" s="91"/>
      <c r="K107" s="91"/>
      <c r="L107" s="91"/>
      <c r="M107" s="91"/>
      <c r="N107" s="91"/>
      <c r="O107" s="92"/>
      <c r="P107" s="91"/>
      <c r="Q107" s="91"/>
      <c r="R107" s="92"/>
      <c r="S107" s="91"/>
      <c r="T107" s="91"/>
      <c r="U107" s="91"/>
      <c r="V107" s="91"/>
      <c r="W107" s="91"/>
      <c r="X107" s="91"/>
      <c r="Y107" s="346"/>
      <c r="Z107" s="346"/>
      <c r="AA107" s="346"/>
      <c r="AB107" s="347"/>
      <c r="AC107" s="347"/>
      <c r="AD107" s="347"/>
      <c r="AE107" s="347"/>
      <c r="AF107" s="347"/>
      <c r="AG107" s="347"/>
      <c r="AH107" s="347"/>
      <c r="AI107" s="347"/>
      <c r="AJ107" s="347"/>
      <c r="AK107" s="347"/>
      <c r="AL107" s="347"/>
      <c r="AM107" s="347"/>
      <c r="AN107" s="347"/>
      <c r="AO107" s="347"/>
      <c r="AP107" s="347"/>
      <c r="AQ107" s="347"/>
      <c r="AR107" s="347"/>
      <c r="AS107" s="146"/>
      <c r="AT107" s="146"/>
      <c r="AU107" s="146"/>
      <c r="AV107" s="146"/>
      <c r="AW107" s="146"/>
      <c r="AX107" s="146"/>
    </row>
    <row r="108" spans="1:50" s="3" customFormat="1" ht="13.5" thickBot="1">
      <c r="A108" s="90"/>
      <c r="B108" s="568"/>
      <c r="C108" s="569"/>
      <c r="D108" s="136"/>
      <c r="E108" s="137"/>
      <c r="F108" s="137"/>
      <c r="G108" s="138"/>
      <c r="H108" s="91"/>
      <c r="I108" s="91"/>
      <c r="J108" s="91"/>
      <c r="K108" s="91"/>
      <c r="L108" s="91"/>
      <c r="M108" s="91"/>
      <c r="N108" s="91"/>
      <c r="O108" s="92"/>
      <c r="P108" s="91"/>
      <c r="Q108" s="91"/>
      <c r="R108" s="92"/>
      <c r="S108" s="91"/>
      <c r="T108" s="91"/>
      <c r="U108" s="91"/>
      <c r="V108" s="91"/>
      <c r="W108" s="91"/>
      <c r="X108" s="91"/>
      <c r="Y108" s="346"/>
      <c r="Z108" s="346"/>
      <c r="AA108" s="346"/>
      <c r="AB108" s="347"/>
      <c r="AC108" s="347"/>
      <c r="AD108" s="347"/>
      <c r="AE108" s="347"/>
      <c r="AF108" s="347"/>
      <c r="AG108" s="347"/>
      <c r="AH108" s="347"/>
      <c r="AI108" s="347"/>
      <c r="AJ108" s="347"/>
      <c r="AK108" s="347"/>
      <c r="AL108" s="347"/>
      <c r="AM108" s="347"/>
      <c r="AN108" s="347"/>
      <c r="AO108" s="347"/>
      <c r="AP108" s="347"/>
      <c r="AQ108" s="347"/>
      <c r="AR108" s="347"/>
      <c r="AS108" s="146"/>
      <c r="AT108" s="146"/>
      <c r="AU108" s="146"/>
      <c r="AV108" s="146"/>
      <c r="AW108" s="146"/>
      <c r="AX108" s="146"/>
    </row>
    <row r="109" spans="1:50" s="3" customFormat="1" ht="13.5" thickBot="1">
      <c r="A109" s="90"/>
      <c r="B109" s="568"/>
      <c r="C109" s="567" t="s">
        <v>85</v>
      </c>
      <c r="D109" s="136"/>
      <c r="E109" s="137"/>
      <c r="F109" s="137"/>
      <c r="G109" s="138"/>
      <c r="H109" s="91"/>
      <c r="I109" s="91"/>
      <c r="J109" s="91"/>
      <c r="K109" s="91"/>
      <c r="L109" s="91"/>
      <c r="M109" s="91"/>
      <c r="N109" s="91"/>
      <c r="O109" s="92"/>
      <c r="P109" s="91"/>
      <c r="Q109" s="91"/>
      <c r="R109" s="92"/>
      <c r="S109" s="91"/>
      <c r="T109" s="91"/>
      <c r="U109" s="91"/>
      <c r="V109" s="91"/>
      <c r="W109" s="91"/>
      <c r="X109" s="91"/>
      <c r="Y109" s="346"/>
      <c r="Z109" s="346"/>
      <c r="AA109" s="346"/>
      <c r="AB109" s="347"/>
      <c r="AC109" s="347"/>
      <c r="AD109" s="347"/>
      <c r="AE109" s="347"/>
      <c r="AF109" s="347"/>
      <c r="AG109" s="347"/>
      <c r="AH109" s="347"/>
      <c r="AI109" s="347"/>
      <c r="AJ109" s="347"/>
      <c r="AK109" s="347"/>
      <c r="AL109" s="347"/>
      <c r="AM109" s="347"/>
      <c r="AN109" s="347"/>
      <c r="AO109" s="347"/>
      <c r="AP109" s="347"/>
      <c r="AQ109" s="347"/>
      <c r="AR109" s="347"/>
      <c r="AS109" s="146"/>
      <c r="AT109" s="146"/>
      <c r="AU109" s="146"/>
      <c r="AV109" s="146"/>
      <c r="AW109" s="146"/>
      <c r="AX109" s="146"/>
    </row>
    <row r="110" spans="1:50" s="3" customFormat="1" ht="13.5" thickBot="1">
      <c r="A110" s="90"/>
      <c r="B110" s="569"/>
      <c r="C110" s="569"/>
      <c r="D110" s="136"/>
      <c r="E110" s="137"/>
      <c r="F110" s="137"/>
      <c r="G110" s="138"/>
      <c r="H110" s="91"/>
      <c r="I110" s="91"/>
      <c r="J110" s="91"/>
      <c r="K110" s="91"/>
      <c r="L110" s="91"/>
      <c r="M110" s="91"/>
      <c r="N110" s="91"/>
      <c r="O110" s="92"/>
      <c r="P110" s="91"/>
      <c r="Q110" s="91"/>
      <c r="R110" s="92"/>
      <c r="S110" s="91"/>
      <c r="T110" s="91"/>
      <c r="U110" s="91"/>
      <c r="V110" s="91"/>
      <c r="W110" s="91"/>
      <c r="X110" s="91"/>
      <c r="Y110" s="91"/>
      <c r="Z110" s="91"/>
      <c r="AA110" s="346"/>
      <c r="AB110" s="347"/>
      <c r="AC110" s="347"/>
      <c r="AD110" s="347"/>
      <c r="AE110" s="347"/>
      <c r="AF110" s="347"/>
      <c r="AG110" s="347"/>
      <c r="AH110" s="347"/>
      <c r="AI110" s="347"/>
      <c r="AJ110" s="347"/>
      <c r="AK110" s="347"/>
      <c r="AL110" s="347"/>
      <c r="AM110" s="347"/>
      <c r="AN110" s="347"/>
      <c r="AO110" s="347"/>
      <c r="AP110" s="347"/>
      <c r="AQ110" s="347"/>
      <c r="AR110" s="347"/>
      <c r="AS110" s="146"/>
      <c r="AT110" s="146"/>
      <c r="AU110" s="146"/>
      <c r="AV110" s="146"/>
      <c r="AW110" s="146"/>
      <c r="AX110" s="146"/>
    </row>
    <row r="111" spans="1:50" s="3" customFormat="1" ht="13.5" thickBot="1">
      <c r="A111" s="95"/>
      <c r="B111" s="567" t="s">
        <v>86</v>
      </c>
      <c r="C111" s="567" t="s">
        <v>84</v>
      </c>
      <c r="D111" s="136"/>
      <c r="E111" s="137"/>
      <c r="F111" s="137"/>
      <c r="G111" s="138"/>
      <c r="H111" s="91"/>
      <c r="I111" s="91"/>
      <c r="J111" s="91"/>
      <c r="K111" s="91"/>
      <c r="L111" s="91"/>
      <c r="M111" s="91"/>
      <c r="N111" s="91"/>
      <c r="O111" s="92"/>
      <c r="P111" s="91"/>
      <c r="Q111" s="91"/>
      <c r="R111" s="92"/>
      <c r="S111" s="91"/>
      <c r="T111" s="91"/>
      <c r="U111" s="91"/>
      <c r="V111" s="91"/>
      <c r="W111" s="91"/>
      <c r="X111" s="91"/>
      <c r="Y111" s="346"/>
      <c r="Z111" s="346"/>
      <c r="AA111" s="346"/>
      <c r="AB111" s="347"/>
      <c r="AC111" s="347"/>
      <c r="AD111" s="347"/>
      <c r="AE111" s="347"/>
      <c r="AF111" s="347"/>
      <c r="AG111" s="347"/>
      <c r="AH111" s="347"/>
      <c r="AI111" s="347"/>
      <c r="AJ111" s="347"/>
      <c r="AK111" s="347"/>
      <c r="AL111" s="347"/>
      <c r="AM111" s="347"/>
      <c r="AN111" s="347"/>
      <c r="AO111" s="347"/>
      <c r="AP111" s="347"/>
      <c r="AQ111" s="347"/>
      <c r="AR111" s="347"/>
      <c r="AS111" s="146"/>
      <c r="AT111" s="146"/>
      <c r="AU111" s="146"/>
      <c r="AV111" s="146"/>
      <c r="AW111" s="146"/>
      <c r="AX111" s="146"/>
    </row>
    <row r="112" spans="1:50" s="3" customFormat="1" ht="13.5" thickBot="1">
      <c r="A112" s="95"/>
      <c r="B112" s="568"/>
      <c r="C112" s="569"/>
      <c r="D112" s="136"/>
      <c r="E112" s="137"/>
      <c r="F112" s="137"/>
      <c r="G112" s="138"/>
      <c r="H112" s="91"/>
      <c r="I112" s="91"/>
      <c r="J112" s="91"/>
      <c r="K112" s="91"/>
      <c r="L112" s="91"/>
      <c r="M112" s="91"/>
      <c r="N112" s="91"/>
      <c r="O112" s="92"/>
      <c r="P112" s="91"/>
      <c r="Q112" s="91"/>
      <c r="R112" s="92"/>
      <c r="S112" s="91"/>
      <c r="T112" s="91"/>
      <c r="U112" s="91"/>
      <c r="V112" s="91"/>
      <c r="W112" s="91"/>
      <c r="X112" s="91"/>
      <c r="Y112" s="346"/>
      <c r="Z112" s="346"/>
      <c r="AA112" s="346"/>
      <c r="AB112" s="347"/>
      <c r="AC112" s="347"/>
      <c r="AD112" s="347"/>
      <c r="AE112" s="347"/>
      <c r="AF112" s="347"/>
      <c r="AG112" s="347"/>
      <c r="AH112" s="347"/>
      <c r="AI112" s="347"/>
      <c r="AJ112" s="347"/>
      <c r="AK112" s="347"/>
      <c r="AL112" s="347"/>
      <c r="AM112" s="347"/>
      <c r="AN112" s="347"/>
      <c r="AO112" s="347"/>
      <c r="AP112" s="347"/>
      <c r="AQ112" s="347"/>
      <c r="AR112" s="347"/>
      <c r="AS112" s="146"/>
      <c r="AT112" s="146"/>
      <c r="AU112" s="146"/>
      <c r="AV112" s="146"/>
      <c r="AW112" s="146"/>
      <c r="AX112" s="146"/>
    </row>
    <row r="113" spans="1:50" s="3" customFormat="1" ht="13.5" thickBot="1">
      <c r="A113" s="95"/>
      <c r="B113" s="568"/>
      <c r="C113" s="567" t="s">
        <v>85</v>
      </c>
      <c r="D113" s="136"/>
      <c r="E113" s="137"/>
      <c r="F113" s="137"/>
      <c r="G113" s="138"/>
      <c r="H113" s="91"/>
      <c r="I113" s="91"/>
      <c r="J113" s="91"/>
      <c r="K113" s="91"/>
      <c r="L113" s="91"/>
      <c r="M113" s="91"/>
      <c r="N113" s="91"/>
      <c r="O113" s="92"/>
      <c r="P113" s="91"/>
      <c r="Q113" s="91"/>
      <c r="R113" s="92"/>
      <c r="S113" s="91"/>
      <c r="T113" s="91"/>
      <c r="U113" s="91"/>
      <c r="V113" s="91"/>
      <c r="W113" s="91"/>
      <c r="X113" s="91"/>
      <c r="Y113" s="346"/>
      <c r="Z113" s="346"/>
      <c r="AA113" s="346"/>
      <c r="AB113" s="347"/>
      <c r="AC113" s="347"/>
      <c r="AD113" s="347"/>
      <c r="AE113" s="347"/>
      <c r="AF113" s="347"/>
      <c r="AG113" s="347"/>
      <c r="AH113" s="347"/>
      <c r="AI113" s="347"/>
      <c r="AJ113" s="347"/>
      <c r="AK113" s="347"/>
      <c r="AL113" s="347"/>
      <c r="AM113" s="347"/>
      <c r="AN113" s="347"/>
      <c r="AO113" s="347"/>
      <c r="AP113" s="347"/>
      <c r="AQ113" s="347"/>
      <c r="AR113" s="347"/>
      <c r="AS113" s="146"/>
      <c r="AT113" s="146"/>
      <c r="AU113" s="146"/>
      <c r="AV113" s="146"/>
      <c r="AW113" s="146"/>
      <c r="AX113" s="146"/>
    </row>
    <row r="114" spans="1:50" s="3" customFormat="1" ht="13.5" thickBot="1">
      <c r="A114" s="95"/>
      <c r="B114" s="569"/>
      <c r="C114" s="569"/>
      <c r="D114" s="136"/>
      <c r="E114" s="137"/>
      <c r="F114" s="137"/>
      <c r="G114" s="138"/>
      <c r="H114" s="91"/>
      <c r="I114" s="91"/>
      <c r="J114" s="91"/>
      <c r="K114" s="91"/>
      <c r="L114" s="91"/>
      <c r="M114" s="91"/>
      <c r="N114" s="91"/>
      <c r="O114" s="92"/>
      <c r="P114" s="91"/>
      <c r="Q114" s="91"/>
      <c r="R114" s="92"/>
      <c r="S114" s="91"/>
      <c r="T114" s="91"/>
      <c r="U114" s="91"/>
      <c r="V114" s="91"/>
      <c r="W114" s="91"/>
      <c r="X114" s="91"/>
      <c r="Y114" s="346"/>
      <c r="Z114" s="346"/>
      <c r="AA114" s="346"/>
      <c r="AB114" s="347"/>
      <c r="AC114" s="347"/>
      <c r="AD114" s="347"/>
      <c r="AE114" s="347"/>
      <c r="AF114" s="347"/>
      <c r="AG114" s="347"/>
      <c r="AH114" s="347"/>
      <c r="AI114" s="347"/>
      <c r="AJ114" s="347"/>
      <c r="AK114" s="347"/>
      <c r="AL114" s="347"/>
      <c r="AM114" s="347"/>
      <c r="AN114" s="347"/>
      <c r="AO114" s="347"/>
      <c r="AP114" s="347"/>
      <c r="AQ114" s="347"/>
      <c r="AR114" s="347"/>
      <c r="AS114" s="146"/>
      <c r="AT114" s="146"/>
      <c r="AU114" s="146"/>
      <c r="AV114" s="146"/>
      <c r="AW114" s="146"/>
      <c r="AX114" s="146"/>
    </row>
    <row r="115" spans="1:50" s="3" customFormat="1">
      <c r="A115" s="99"/>
      <c r="B115" s="96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4"/>
      <c r="P115" s="93"/>
      <c r="Q115" s="93"/>
      <c r="R115" s="94"/>
      <c r="S115" s="91"/>
      <c r="T115" s="91"/>
      <c r="U115" s="91"/>
      <c r="V115" s="91"/>
      <c r="W115" s="91"/>
      <c r="X115" s="91"/>
      <c r="Y115" s="346"/>
      <c r="Z115" s="346"/>
      <c r="AA115" s="346"/>
      <c r="AB115" s="347"/>
      <c r="AC115" s="347"/>
      <c r="AD115" s="347"/>
      <c r="AE115" s="347"/>
      <c r="AF115" s="347"/>
      <c r="AG115" s="347"/>
      <c r="AH115" s="347"/>
      <c r="AI115" s="347"/>
      <c r="AJ115" s="347"/>
      <c r="AK115" s="347"/>
      <c r="AL115" s="347"/>
      <c r="AM115" s="347"/>
      <c r="AN115" s="347"/>
      <c r="AO115" s="347"/>
      <c r="AP115" s="347"/>
      <c r="AQ115" s="347"/>
      <c r="AR115" s="347"/>
      <c r="AS115" s="146"/>
      <c r="AT115" s="146"/>
      <c r="AU115" s="146"/>
      <c r="AV115" s="146"/>
      <c r="AW115" s="146"/>
      <c r="AX115" s="146"/>
    </row>
    <row r="116" spans="1:50" s="3" customFormat="1">
      <c r="A116" s="339"/>
      <c r="B116" s="340"/>
      <c r="C116" s="341"/>
      <c r="D116" s="341"/>
      <c r="E116" s="341"/>
      <c r="F116" s="341"/>
      <c r="G116" s="341"/>
      <c r="H116" s="342"/>
      <c r="I116" s="342"/>
      <c r="J116" s="342"/>
      <c r="K116" s="342"/>
      <c r="L116" s="342"/>
      <c r="M116" s="342"/>
      <c r="N116" s="342"/>
      <c r="O116" s="343"/>
      <c r="P116" s="342"/>
      <c r="Q116" s="342"/>
      <c r="R116" s="343"/>
      <c r="S116" s="347"/>
      <c r="T116" s="347"/>
      <c r="U116" s="347"/>
      <c r="V116" s="347"/>
      <c r="W116" s="347"/>
      <c r="X116" s="347"/>
      <c r="Y116" s="347"/>
      <c r="Z116" s="347"/>
      <c r="AA116" s="347"/>
      <c r="AB116" s="347"/>
      <c r="AC116" s="347"/>
      <c r="AD116" s="347"/>
      <c r="AE116" s="347"/>
      <c r="AF116" s="347"/>
      <c r="AG116" s="347"/>
      <c r="AH116" s="347"/>
      <c r="AI116" s="347"/>
      <c r="AJ116" s="347"/>
      <c r="AK116" s="347"/>
      <c r="AL116" s="347"/>
      <c r="AM116" s="347"/>
      <c r="AN116" s="347"/>
      <c r="AO116" s="347"/>
      <c r="AP116" s="347"/>
      <c r="AQ116" s="347"/>
      <c r="AR116" s="347"/>
      <c r="AS116" s="146"/>
      <c r="AT116" s="146"/>
      <c r="AU116" s="146"/>
      <c r="AV116" s="146"/>
      <c r="AW116" s="146"/>
      <c r="AX116" s="146"/>
    </row>
    <row r="117" spans="1:50" s="3" customFormat="1">
      <c r="A117" s="344"/>
      <c r="B117" s="345"/>
      <c r="C117" s="346"/>
      <c r="D117" s="346"/>
      <c r="E117" s="346"/>
      <c r="F117" s="346"/>
      <c r="G117" s="346"/>
      <c r="H117" s="347"/>
      <c r="I117" s="347"/>
      <c r="J117" s="347"/>
      <c r="K117" s="347"/>
      <c r="L117" s="347"/>
      <c r="M117" s="347"/>
      <c r="N117" s="347"/>
      <c r="O117" s="348"/>
      <c r="P117" s="347"/>
      <c r="Q117" s="347"/>
      <c r="R117" s="348"/>
      <c r="S117" s="347"/>
      <c r="T117" s="347"/>
      <c r="U117" s="347"/>
      <c r="V117" s="347"/>
      <c r="W117" s="347"/>
      <c r="X117" s="347"/>
      <c r="Y117" s="347"/>
      <c r="Z117" s="347"/>
      <c r="AA117" s="347"/>
      <c r="AB117" s="347"/>
      <c r="AC117" s="347"/>
      <c r="AD117" s="347"/>
      <c r="AE117" s="347"/>
      <c r="AF117" s="347"/>
      <c r="AG117" s="347"/>
      <c r="AH117" s="347"/>
      <c r="AI117" s="347"/>
      <c r="AJ117" s="347"/>
      <c r="AK117" s="347"/>
      <c r="AL117" s="347"/>
      <c r="AM117" s="347"/>
      <c r="AN117" s="347"/>
      <c r="AO117" s="347"/>
      <c r="AP117" s="347"/>
      <c r="AQ117" s="347"/>
      <c r="AR117" s="347"/>
      <c r="AS117" s="146"/>
      <c r="AT117" s="146"/>
      <c r="AU117" s="146"/>
      <c r="AV117" s="146"/>
      <c r="AW117" s="146"/>
      <c r="AX117" s="146"/>
    </row>
    <row r="118" spans="1:50" s="3" customFormat="1">
      <c r="A118" s="344"/>
      <c r="B118" s="345"/>
      <c r="C118" s="346"/>
      <c r="D118" s="346"/>
      <c r="E118" s="346"/>
      <c r="F118" s="346"/>
      <c r="G118" s="346"/>
      <c r="H118" s="347"/>
      <c r="I118" s="347"/>
      <c r="J118" s="347"/>
      <c r="K118" s="347"/>
      <c r="L118" s="347"/>
      <c r="M118" s="347"/>
      <c r="N118" s="347"/>
      <c r="O118" s="348"/>
      <c r="P118" s="347"/>
      <c r="Q118" s="347"/>
      <c r="R118" s="348"/>
      <c r="S118" s="347"/>
      <c r="T118" s="347"/>
      <c r="U118" s="347"/>
      <c r="V118" s="347"/>
      <c r="W118" s="347"/>
      <c r="X118" s="347"/>
      <c r="Y118" s="347"/>
      <c r="Z118" s="347"/>
      <c r="AA118" s="347"/>
      <c r="AB118" s="347"/>
      <c r="AC118" s="347"/>
      <c r="AD118" s="347"/>
      <c r="AE118" s="347"/>
      <c r="AF118" s="347"/>
      <c r="AG118" s="347"/>
      <c r="AH118" s="347"/>
      <c r="AI118" s="347"/>
      <c r="AJ118" s="347"/>
      <c r="AK118" s="347"/>
      <c r="AL118" s="347"/>
      <c r="AM118" s="347"/>
      <c r="AN118" s="347"/>
      <c r="AO118" s="347"/>
      <c r="AP118" s="347"/>
      <c r="AQ118" s="347"/>
      <c r="AR118" s="347"/>
      <c r="AS118" s="146"/>
      <c r="AT118" s="146"/>
      <c r="AU118" s="146"/>
      <c r="AV118" s="146"/>
      <c r="AW118" s="146"/>
      <c r="AX118" s="146"/>
    </row>
    <row r="119" spans="1:50" s="3" customFormat="1">
      <c r="A119" s="344"/>
      <c r="B119" s="345"/>
      <c r="C119" s="346"/>
      <c r="D119" s="346"/>
      <c r="E119" s="346"/>
      <c r="F119" s="346"/>
      <c r="G119" s="346"/>
      <c r="H119" s="347"/>
      <c r="I119" s="347"/>
      <c r="J119" s="347"/>
      <c r="K119" s="347"/>
      <c r="L119" s="347"/>
      <c r="M119" s="347"/>
      <c r="N119" s="347"/>
      <c r="O119" s="348"/>
      <c r="P119" s="347"/>
      <c r="Q119" s="347"/>
      <c r="R119" s="348"/>
      <c r="S119" s="347"/>
      <c r="T119" s="347"/>
      <c r="U119" s="347"/>
      <c r="V119" s="347"/>
      <c r="W119" s="347"/>
      <c r="X119" s="347"/>
      <c r="Y119" s="347"/>
      <c r="Z119" s="347"/>
      <c r="AA119" s="347"/>
      <c r="AB119" s="347"/>
      <c r="AC119" s="347"/>
      <c r="AD119" s="347"/>
      <c r="AE119" s="347"/>
      <c r="AF119" s="347"/>
      <c r="AG119" s="347"/>
      <c r="AH119" s="347"/>
      <c r="AI119" s="347"/>
      <c r="AJ119" s="347"/>
      <c r="AK119" s="347"/>
      <c r="AL119" s="347"/>
      <c r="AM119" s="347"/>
      <c r="AN119" s="347"/>
      <c r="AO119" s="347"/>
      <c r="AP119" s="347"/>
      <c r="AQ119" s="347"/>
      <c r="AR119" s="347"/>
      <c r="AS119" s="146"/>
      <c r="AT119" s="146"/>
      <c r="AU119" s="146"/>
      <c r="AV119" s="146"/>
      <c r="AW119" s="146"/>
      <c r="AX119" s="146"/>
    </row>
    <row r="120" spans="1:50" s="3" customFormat="1">
      <c r="A120" s="344"/>
      <c r="B120" s="345"/>
      <c r="C120" s="346"/>
      <c r="D120" s="346"/>
      <c r="E120" s="346"/>
      <c r="F120" s="346"/>
      <c r="G120" s="346"/>
      <c r="H120" s="347"/>
      <c r="I120" s="347"/>
      <c r="J120" s="347"/>
      <c r="K120" s="347"/>
      <c r="L120" s="347"/>
      <c r="M120" s="347"/>
      <c r="N120" s="347"/>
      <c r="O120" s="348"/>
      <c r="P120" s="347"/>
      <c r="Q120" s="347"/>
      <c r="R120" s="348"/>
      <c r="S120" s="347"/>
      <c r="T120" s="347"/>
      <c r="U120" s="347"/>
      <c r="V120" s="347"/>
      <c r="W120" s="347"/>
      <c r="X120" s="347"/>
      <c r="Y120" s="347"/>
      <c r="Z120" s="347"/>
      <c r="AA120" s="347"/>
      <c r="AB120" s="347"/>
      <c r="AC120" s="347"/>
      <c r="AD120" s="347"/>
      <c r="AE120" s="347"/>
      <c r="AF120" s="347"/>
      <c r="AG120" s="347"/>
      <c r="AH120" s="347"/>
      <c r="AI120" s="347"/>
      <c r="AJ120" s="347"/>
      <c r="AK120" s="347"/>
      <c r="AL120" s="347"/>
      <c r="AM120" s="347"/>
      <c r="AN120" s="347"/>
      <c r="AO120" s="347"/>
      <c r="AP120" s="347"/>
      <c r="AQ120" s="347"/>
      <c r="AR120" s="347"/>
      <c r="AS120" s="146"/>
      <c r="AT120" s="146"/>
      <c r="AU120" s="146"/>
      <c r="AV120" s="146"/>
      <c r="AW120" s="146"/>
      <c r="AX120" s="146"/>
    </row>
    <row r="121" spans="1:50" s="3" customFormat="1">
      <c r="A121" s="344"/>
      <c r="B121" s="345"/>
      <c r="C121" s="346"/>
      <c r="D121" s="346"/>
      <c r="E121" s="346"/>
      <c r="F121" s="346"/>
      <c r="G121" s="346"/>
      <c r="H121" s="347"/>
      <c r="I121" s="347"/>
      <c r="J121" s="347"/>
      <c r="K121" s="347"/>
      <c r="L121" s="347"/>
      <c r="M121" s="347"/>
      <c r="N121" s="347"/>
      <c r="O121" s="348"/>
      <c r="P121" s="347"/>
      <c r="Q121" s="347"/>
      <c r="R121" s="348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  <c r="AI121" s="347"/>
      <c r="AJ121" s="347"/>
      <c r="AK121" s="347"/>
      <c r="AL121" s="347"/>
      <c r="AM121" s="347"/>
      <c r="AN121" s="347"/>
      <c r="AO121" s="347"/>
      <c r="AP121" s="347"/>
      <c r="AQ121" s="347"/>
      <c r="AR121" s="347"/>
      <c r="AS121" s="146"/>
      <c r="AT121" s="146"/>
      <c r="AU121" s="146"/>
      <c r="AV121" s="146"/>
      <c r="AW121" s="146"/>
      <c r="AX121" s="146"/>
    </row>
    <row r="122" spans="1:50" s="3" customFormat="1">
      <c r="A122" s="344"/>
      <c r="B122" s="345"/>
      <c r="C122" s="346"/>
      <c r="D122" s="346"/>
      <c r="E122" s="346"/>
      <c r="F122" s="346"/>
      <c r="G122" s="346"/>
      <c r="H122" s="347"/>
      <c r="I122" s="347"/>
      <c r="J122" s="347"/>
      <c r="K122" s="347"/>
      <c r="L122" s="347"/>
      <c r="M122" s="347"/>
      <c r="N122" s="347"/>
      <c r="O122" s="348"/>
      <c r="P122" s="347"/>
      <c r="Q122" s="347"/>
      <c r="R122" s="348"/>
      <c r="S122" s="347"/>
      <c r="T122" s="347"/>
      <c r="U122" s="347"/>
      <c r="V122" s="347"/>
      <c r="W122" s="347"/>
      <c r="X122" s="347"/>
      <c r="Y122" s="347"/>
      <c r="Z122" s="347"/>
      <c r="AA122" s="347"/>
      <c r="AB122" s="347"/>
      <c r="AC122" s="347"/>
      <c r="AD122" s="347"/>
      <c r="AE122" s="347"/>
      <c r="AF122" s="347"/>
      <c r="AG122" s="347"/>
      <c r="AH122" s="347"/>
      <c r="AI122" s="347"/>
      <c r="AJ122" s="347"/>
      <c r="AK122" s="347"/>
      <c r="AL122" s="347"/>
      <c r="AM122" s="347"/>
      <c r="AN122" s="347"/>
      <c r="AO122" s="347"/>
      <c r="AP122" s="347"/>
      <c r="AQ122" s="347"/>
      <c r="AR122" s="347"/>
      <c r="AS122" s="146"/>
      <c r="AT122" s="146"/>
      <c r="AU122" s="146"/>
      <c r="AV122" s="146"/>
      <c r="AW122" s="146"/>
      <c r="AX122" s="146"/>
    </row>
    <row r="123" spans="1:50" s="3" customFormat="1">
      <c r="A123" s="344"/>
      <c r="B123" s="345"/>
      <c r="C123" s="346"/>
      <c r="D123" s="346"/>
      <c r="E123" s="346"/>
      <c r="F123" s="346"/>
      <c r="G123" s="346"/>
      <c r="H123" s="347"/>
      <c r="I123" s="347"/>
      <c r="J123" s="347"/>
      <c r="K123" s="347"/>
      <c r="L123" s="347"/>
      <c r="M123" s="347"/>
      <c r="N123" s="347"/>
      <c r="O123" s="348"/>
      <c r="P123" s="347"/>
      <c r="Q123" s="347"/>
      <c r="R123" s="348"/>
      <c r="S123" s="347"/>
      <c r="T123" s="347"/>
      <c r="U123" s="347"/>
      <c r="V123" s="347"/>
      <c r="W123" s="347"/>
      <c r="X123" s="347"/>
      <c r="Y123" s="347"/>
      <c r="Z123" s="347"/>
      <c r="AA123" s="347"/>
      <c r="AB123" s="347"/>
      <c r="AC123" s="347"/>
      <c r="AD123" s="347"/>
      <c r="AE123" s="347"/>
      <c r="AF123" s="347"/>
      <c r="AG123" s="347"/>
      <c r="AH123" s="347"/>
      <c r="AI123" s="347"/>
      <c r="AJ123" s="347"/>
      <c r="AK123" s="347"/>
      <c r="AL123" s="347"/>
      <c r="AM123" s="347"/>
      <c r="AN123" s="347"/>
      <c r="AO123" s="347"/>
      <c r="AP123" s="347"/>
      <c r="AQ123" s="347"/>
      <c r="AR123" s="347"/>
      <c r="AS123" s="146"/>
      <c r="AT123" s="146"/>
      <c r="AU123" s="146"/>
      <c r="AV123" s="146"/>
      <c r="AW123" s="146"/>
      <c r="AX123" s="146"/>
    </row>
    <row r="124" spans="1:50" s="3" customFormat="1">
      <c r="A124" s="344"/>
      <c r="B124" s="345"/>
      <c r="C124" s="346"/>
      <c r="D124" s="346"/>
      <c r="E124" s="346"/>
      <c r="F124" s="346"/>
      <c r="G124" s="346"/>
      <c r="H124" s="347"/>
      <c r="I124" s="347"/>
      <c r="J124" s="347"/>
      <c r="K124" s="347"/>
      <c r="L124" s="347"/>
      <c r="M124" s="347"/>
      <c r="N124" s="347"/>
      <c r="O124" s="348"/>
      <c r="P124" s="347"/>
      <c r="Q124" s="347"/>
      <c r="R124" s="348"/>
      <c r="S124" s="347"/>
      <c r="T124" s="347"/>
      <c r="U124" s="347"/>
      <c r="V124" s="347"/>
      <c r="W124" s="347"/>
      <c r="X124" s="347"/>
      <c r="Y124" s="347"/>
      <c r="Z124" s="347"/>
      <c r="AA124" s="347"/>
      <c r="AB124" s="347"/>
      <c r="AC124" s="347"/>
      <c r="AD124" s="347"/>
      <c r="AE124" s="347"/>
      <c r="AF124" s="347"/>
      <c r="AG124" s="347"/>
      <c r="AH124" s="347"/>
      <c r="AI124" s="347"/>
      <c r="AJ124" s="347"/>
      <c r="AK124" s="347"/>
      <c r="AL124" s="347"/>
      <c r="AM124" s="347"/>
      <c r="AN124" s="347"/>
      <c r="AO124" s="347"/>
      <c r="AP124" s="347"/>
      <c r="AQ124" s="347"/>
      <c r="AR124" s="347"/>
      <c r="AS124" s="146"/>
      <c r="AT124" s="146"/>
      <c r="AU124" s="146"/>
      <c r="AV124" s="146"/>
      <c r="AW124" s="146"/>
      <c r="AX124" s="146"/>
    </row>
    <row r="125" spans="1:50" s="3" customFormat="1">
      <c r="A125" s="344"/>
      <c r="B125" s="345"/>
      <c r="C125" s="346"/>
      <c r="D125" s="346"/>
      <c r="E125" s="346"/>
      <c r="F125" s="346"/>
      <c r="G125" s="346"/>
      <c r="H125" s="347"/>
      <c r="I125" s="347"/>
      <c r="J125" s="347"/>
      <c r="K125" s="347"/>
      <c r="L125" s="347"/>
      <c r="M125" s="347"/>
      <c r="N125" s="347"/>
      <c r="O125" s="348"/>
      <c r="P125" s="347"/>
      <c r="Q125" s="347"/>
      <c r="R125" s="348"/>
      <c r="S125" s="347"/>
      <c r="T125" s="347"/>
      <c r="U125" s="347"/>
      <c r="V125" s="347"/>
      <c r="W125" s="347"/>
      <c r="X125" s="347"/>
      <c r="Y125" s="347"/>
      <c r="Z125" s="347"/>
      <c r="AA125" s="347"/>
      <c r="AB125" s="347"/>
      <c r="AC125" s="347"/>
      <c r="AD125" s="347"/>
      <c r="AE125" s="347"/>
      <c r="AF125" s="347"/>
      <c r="AG125" s="347"/>
      <c r="AH125" s="347"/>
      <c r="AI125" s="347"/>
      <c r="AJ125" s="347"/>
      <c r="AK125" s="347"/>
      <c r="AL125" s="347"/>
      <c r="AM125" s="347"/>
      <c r="AN125" s="347"/>
      <c r="AO125" s="347"/>
      <c r="AP125" s="347"/>
      <c r="AQ125" s="347"/>
      <c r="AR125" s="347"/>
      <c r="AS125" s="146"/>
      <c r="AT125" s="146"/>
      <c r="AU125" s="146"/>
      <c r="AV125" s="146"/>
      <c r="AW125" s="146"/>
      <c r="AX125" s="146"/>
    </row>
    <row r="126" spans="1:50" s="3" customFormat="1">
      <c r="A126" s="344"/>
      <c r="B126" s="345"/>
      <c r="C126" s="346"/>
      <c r="D126" s="346"/>
      <c r="E126" s="346"/>
      <c r="F126" s="346"/>
      <c r="G126" s="346"/>
      <c r="H126" s="347"/>
      <c r="I126" s="347"/>
      <c r="J126" s="347"/>
      <c r="K126" s="347"/>
      <c r="L126" s="347"/>
      <c r="M126" s="347"/>
      <c r="N126" s="347"/>
      <c r="O126" s="348"/>
      <c r="P126" s="347"/>
      <c r="Q126" s="347"/>
      <c r="R126" s="348"/>
      <c r="S126" s="347"/>
      <c r="T126" s="347"/>
      <c r="U126" s="347"/>
      <c r="V126" s="347"/>
      <c r="W126" s="347"/>
      <c r="X126" s="347"/>
      <c r="Y126" s="347"/>
      <c r="Z126" s="347"/>
      <c r="AA126" s="347"/>
      <c r="AB126" s="347"/>
      <c r="AC126" s="347"/>
      <c r="AD126" s="347"/>
      <c r="AE126" s="347"/>
      <c r="AF126" s="347"/>
      <c r="AG126" s="347"/>
      <c r="AH126" s="347"/>
      <c r="AI126" s="347"/>
      <c r="AJ126" s="347"/>
      <c r="AK126" s="347"/>
      <c r="AL126" s="347"/>
      <c r="AM126" s="347"/>
      <c r="AN126" s="347"/>
      <c r="AO126" s="347"/>
      <c r="AP126" s="347"/>
      <c r="AQ126" s="347"/>
      <c r="AR126" s="347"/>
      <c r="AS126" s="146"/>
      <c r="AT126" s="146"/>
      <c r="AU126" s="146"/>
      <c r="AV126" s="146"/>
      <c r="AW126" s="146"/>
      <c r="AX126" s="146"/>
    </row>
    <row r="127" spans="1:50" s="3" customFormat="1">
      <c r="A127" s="344"/>
      <c r="B127" s="345"/>
      <c r="C127" s="346"/>
      <c r="D127" s="346"/>
      <c r="E127" s="346"/>
      <c r="F127" s="346"/>
      <c r="G127" s="346"/>
      <c r="H127" s="347"/>
      <c r="I127" s="347"/>
      <c r="J127" s="347"/>
      <c r="K127" s="347"/>
      <c r="L127" s="347"/>
      <c r="M127" s="347"/>
      <c r="N127" s="347"/>
      <c r="O127" s="348"/>
      <c r="P127" s="347"/>
      <c r="Q127" s="347"/>
      <c r="R127" s="348"/>
      <c r="S127" s="347"/>
      <c r="T127" s="347"/>
      <c r="U127" s="347"/>
      <c r="V127" s="347"/>
      <c r="W127" s="347"/>
      <c r="X127" s="347"/>
      <c r="Y127" s="347"/>
      <c r="Z127" s="347"/>
      <c r="AA127" s="347"/>
      <c r="AB127" s="347"/>
      <c r="AC127" s="347"/>
      <c r="AD127" s="347"/>
      <c r="AE127" s="347"/>
      <c r="AF127" s="347"/>
      <c r="AG127" s="347"/>
      <c r="AH127" s="347"/>
      <c r="AI127" s="347"/>
      <c r="AJ127" s="347"/>
      <c r="AK127" s="347"/>
      <c r="AL127" s="347"/>
      <c r="AM127" s="347"/>
      <c r="AN127" s="347"/>
      <c r="AO127" s="347"/>
      <c r="AP127" s="347"/>
      <c r="AQ127" s="347"/>
      <c r="AR127" s="347"/>
      <c r="AS127" s="146"/>
      <c r="AT127" s="146"/>
      <c r="AU127" s="146"/>
      <c r="AV127" s="146"/>
      <c r="AW127" s="146"/>
      <c r="AX127" s="146"/>
    </row>
    <row r="128" spans="1:50">
      <c r="A128" s="344"/>
      <c r="B128" s="345"/>
      <c r="C128" s="346"/>
      <c r="D128" s="346"/>
      <c r="E128" s="346"/>
      <c r="F128" s="346"/>
      <c r="G128" s="346"/>
      <c r="H128" s="347"/>
      <c r="I128" s="347"/>
      <c r="J128" s="347"/>
      <c r="K128" s="347"/>
      <c r="L128" s="347"/>
      <c r="M128" s="347"/>
      <c r="N128" s="347"/>
      <c r="O128" s="348"/>
      <c r="P128" s="347"/>
      <c r="Q128" s="347"/>
      <c r="R128" s="348"/>
      <c r="S128" s="347"/>
      <c r="T128" s="347"/>
      <c r="U128" s="347"/>
      <c r="V128" s="347"/>
      <c r="W128" s="347"/>
      <c r="X128" s="347"/>
      <c r="Y128" s="347"/>
      <c r="Z128" s="347"/>
      <c r="AA128" s="347"/>
      <c r="AB128" s="347"/>
      <c r="AC128" s="347"/>
      <c r="AD128" s="347"/>
      <c r="AE128" s="347"/>
      <c r="AF128" s="347"/>
      <c r="AG128" s="347"/>
      <c r="AH128" s="347"/>
      <c r="AI128" s="347"/>
      <c r="AJ128" s="347"/>
      <c r="AK128" s="347"/>
      <c r="AL128" s="347"/>
      <c r="AM128" s="347"/>
      <c r="AN128" s="347"/>
      <c r="AO128" s="347"/>
      <c r="AP128" s="347"/>
      <c r="AQ128" s="347"/>
      <c r="AR128" s="347"/>
      <c r="AS128" s="146"/>
      <c r="AT128" s="146"/>
      <c r="AU128" s="146"/>
      <c r="AV128" s="146"/>
      <c r="AW128" s="146"/>
      <c r="AX128" s="146"/>
    </row>
    <row r="129" spans="1:50">
      <c r="A129" s="344"/>
      <c r="B129" s="345"/>
      <c r="C129" s="346"/>
      <c r="D129" s="346"/>
      <c r="E129" s="346"/>
      <c r="F129" s="346"/>
      <c r="G129" s="346"/>
      <c r="H129" s="347"/>
      <c r="I129" s="347"/>
      <c r="J129" s="347"/>
      <c r="K129" s="347"/>
      <c r="L129" s="347"/>
      <c r="M129" s="347"/>
      <c r="N129" s="347"/>
      <c r="O129" s="348"/>
      <c r="P129" s="347"/>
      <c r="Q129" s="347"/>
      <c r="R129" s="348"/>
      <c r="S129" s="347"/>
      <c r="T129" s="347"/>
      <c r="U129" s="347"/>
      <c r="V129" s="347"/>
      <c r="W129" s="347"/>
      <c r="X129" s="347"/>
      <c r="Y129" s="347"/>
      <c r="Z129" s="347"/>
      <c r="AA129" s="347"/>
      <c r="AB129" s="347"/>
      <c r="AC129" s="347"/>
      <c r="AD129" s="347"/>
      <c r="AE129" s="347"/>
      <c r="AF129" s="347"/>
      <c r="AG129" s="347"/>
      <c r="AH129" s="347"/>
      <c r="AI129" s="347"/>
      <c r="AJ129" s="347"/>
      <c r="AK129" s="347"/>
      <c r="AL129" s="347"/>
      <c r="AM129" s="347"/>
      <c r="AN129" s="347"/>
      <c r="AO129" s="347"/>
      <c r="AP129" s="347"/>
      <c r="AQ129" s="347"/>
      <c r="AR129" s="347"/>
      <c r="AS129" s="146"/>
      <c r="AT129" s="146"/>
      <c r="AU129" s="146"/>
      <c r="AV129" s="146"/>
      <c r="AW129" s="146"/>
      <c r="AX129" s="146"/>
    </row>
    <row r="130" spans="1:50">
      <c r="A130" s="349"/>
      <c r="B130" s="350"/>
      <c r="C130" s="351"/>
      <c r="D130" s="351"/>
      <c r="E130" s="351"/>
      <c r="F130" s="351"/>
      <c r="G130" s="351"/>
      <c r="H130" s="352"/>
      <c r="I130" s="352"/>
      <c r="J130" s="352"/>
      <c r="K130" s="352"/>
      <c r="L130" s="352"/>
      <c r="M130" s="352"/>
      <c r="N130" s="352"/>
      <c r="O130" s="353"/>
      <c r="P130" s="352"/>
      <c r="Q130" s="352"/>
      <c r="R130" s="353"/>
      <c r="S130" s="347"/>
      <c r="T130" s="347"/>
      <c r="U130" s="347"/>
      <c r="V130" s="347"/>
      <c r="W130" s="347"/>
      <c r="X130" s="347"/>
      <c r="Y130" s="347"/>
      <c r="Z130" s="347"/>
      <c r="AA130" s="347"/>
      <c r="AB130" s="347"/>
      <c r="AC130" s="347"/>
      <c r="AD130" s="347"/>
      <c r="AE130" s="347"/>
      <c r="AF130" s="347"/>
      <c r="AG130" s="347"/>
      <c r="AH130" s="347"/>
      <c r="AI130" s="347"/>
      <c r="AJ130" s="347"/>
      <c r="AK130" s="347"/>
      <c r="AL130" s="347"/>
      <c r="AM130" s="347"/>
      <c r="AN130" s="347"/>
      <c r="AO130" s="347"/>
      <c r="AP130" s="347"/>
      <c r="AQ130" s="347"/>
      <c r="AR130" s="347"/>
      <c r="AS130" s="146"/>
      <c r="AT130" s="146"/>
      <c r="AU130" s="146"/>
      <c r="AV130" s="146"/>
      <c r="AW130" s="146"/>
      <c r="AX130" s="146"/>
    </row>
    <row r="131" spans="1:50">
      <c r="H131" s="146"/>
      <c r="I131" s="146"/>
      <c r="J131" s="146"/>
      <c r="K131" s="146"/>
      <c r="L131" s="146"/>
      <c r="M131" s="146"/>
      <c r="N131" s="146"/>
      <c r="O131" s="147"/>
      <c r="P131" s="146"/>
      <c r="Q131" s="146"/>
      <c r="R131" s="365"/>
      <c r="S131" s="347"/>
      <c r="T131" s="347"/>
      <c r="U131" s="347"/>
      <c r="V131" s="347"/>
      <c r="W131" s="347"/>
      <c r="X131" s="347"/>
      <c r="Y131" s="347"/>
      <c r="Z131" s="347"/>
      <c r="AA131" s="347"/>
      <c r="AB131" s="347"/>
      <c r="AC131" s="347"/>
      <c r="AD131" s="347"/>
      <c r="AE131" s="347"/>
      <c r="AF131" s="347"/>
      <c r="AG131" s="347"/>
      <c r="AH131" s="347"/>
      <c r="AI131" s="347"/>
      <c r="AJ131" s="347"/>
      <c r="AK131" s="347"/>
      <c r="AL131" s="347"/>
      <c r="AM131" s="347"/>
      <c r="AN131" s="347"/>
      <c r="AO131" s="347"/>
      <c r="AP131" s="347"/>
      <c r="AQ131" s="347"/>
      <c r="AR131" s="347"/>
      <c r="AS131" s="146"/>
      <c r="AT131" s="146"/>
      <c r="AU131" s="146"/>
      <c r="AV131" s="146"/>
      <c r="AW131" s="146"/>
      <c r="AX131" s="146"/>
    </row>
    <row r="132" spans="1:50">
      <c r="H132" s="146"/>
      <c r="I132" s="146"/>
      <c r="J132" s="146"/>
      <c r="K132" s="146"/>
      <c r="L132" s="146"/>
      <c r="M132" s="146"/>
      <c r="N132" s="146"/>
      <c r="O132" s="147"/>
      <c r="P132" s="146"/>
      <c r="Q132" s="146"/>
      <c r="R132" s="365"/>
      <c r="S132" s="347"/>
      <c r="T132" s="347"/>
      <c r="U132" s="347"/>
      <c r="V132" s="347"/>
      <c r="W132" s="347"/>
      <c r="X132" s="347"/>
      <c r="Y132" s="347"/>
      <c r="Z132" s="347"/>
      <c r="AA132" s="347"/>
      <c r="AB132" s="347"/>
      <c r="AC132" s="347"/>
      <c r="AD132" s="347"/>
      <c r="AE132" s="347"/>
      <c r="AF132" s="347"/>
      <c r="AG132" s="347"/>
      <c r="AH132" s="347"/>
      <c r="AI132" s="347"/>
      <c r="AJ132" s="347"/>
      <c r="AK132" s="347"/>
      <c r="AL132" s="347"/>
      <c r="AM132" s="347"/>
      <c r="AN132" s="347"/>
      <c r="AO132" s="347"/>
      <c r="AP132" s="347"/>
      <c r="AQ132" s="347"/>
      <c r="AR132" s="347"/>
      <c r="AS132" s="146"/>
      <c r="AT132" s="146"/>
      <c r="AU132" s="146"/>
      <c r="AV132" s="146"/>
      <c r="AW132" s="146"/>
      <c r="AX132" s="146"/>
    </row>
    <row r="133" spans="1:50">
      <c r="H133" s="146"/>
      <c r="I133" s="146"/>
      <c r="J133" s="146"/>
      <c r="K133" s="146"/>
      <c r="L133" s="146"/>
      <c r="M133" s="146"/>
      <c r="N133" s="146"/>
      <c r="O133" s="147"/>
      <c r="P133" s="146"/>
      <c r="Q133" s="146"/>
      <c r="R133" s="365"/>
      <c r="S133" s="347"/>
      <c r="T133" s="347"/>
      <c r="U133" s="347"/>
      <c r="V133" s="347"/>
      <c r="W133" s="347"/>
      <c r="X133" s="347"/>
      <c r="Y133" s="347"/>
      <c r="Z133" s="347"/>
      <c r="AA133" s="347"/>
      <c r="AB133" s="347"/>
      <c r="AC133" s="347"/>
      <c r="AD133" s="347"/>
      <c r="AE133" s="347"/>
      <c r="AF133" s="347"/>
      <c r="AG133" s="347"/>
      <c r="AH133" s="347"/>
      <c r="AI133" s="347"/>
      <c r="AJ133" s="347"/>
      <c r="AK133" s="347"/>
      <c r="AL133" s="347"/>
      <c r="AM133" s="347"/>
      <c r="AN133" s="347"/>
      <c r="AO133" s="347"/>
      <c r="AP133" s="347"/>
      <c r="AQ133" s="347"/>
      <c r="AR133" s="347"/>
      <c r="AS133" s="146"/>
      <c r="AT133" s="146"/>
      <c r="AU133" s="146"/>
      <c r="AV133" s="146"/>
      <c r="AW133" s="146"/>
      <c r="AX133" s="146"/>
    </row>
    <row r="134" spans="1:50">
      <c r="H134" s="146"/>
      <c r="I134" s="146"/>
      <c r="J134" s="146"/>
      <c r="K134" s="146"/>
      <c r="L134" s="146"/>
      <c r="M134" s="146"/>
      <c r="N134" s="146"/>
      <c r="O134" s="147"/>
      <c r="P134" s="146"/>
      <c r="Q134" s="146"/>
      <c r="R134" s="365"/>
      <c r="S134" s="347"/>
      <c r="T134" s="347"/>
      <c r="U134" s="347"/>
      <c r="V134" s="347"/>
      <c r="W134" s="347"/>
      <c r="X134" s="347"/>
      <c r="Y134" s="347"/>
      <c r="Z134" s="347"/>
      <c r="AA134" s="347"/>
      <c r="AB134" s="347"/>
      <c r="AC134" s="347"/>
      <c r="AD134" s="347"/>
      <c r="AE134" s="347"/>
      <c r="AF134" s="347"/>
      <c r="AG134" s="347"/>
      <c r="AH134" s="347"/>
      <c r="AI134" s="347"/>
      <c r="AJ134" s="347"/>
      <c r="AK134" s="347"/>
      <c r="AL134" s="347"/>
      <c r="AM134" s="347"/>
      <c r="AN134" s="347"/>
      <c r="AO134" s="347"/>
      <c r="AP134" s="347"/>
      <c r="AQ134" s="347"/>
      <c r="AR134" s="347"/>
      <c r="AS134" s="146"/>
      <c r="AT134" s="146"/>
      <c r="AU134" s="146"/>
      <c r="AV134" s="146"/>
      <c r="AW134" s="146"/>
      <c r="AX134" s="146"/>
    </row>
    <row r="135" spans="1:50">
      <c r="H135" s="146"/>
      <c r="I135" s="146"/>
      <c r="J135" s="146"/>
      <c r="K135" s="146"/>
      <c r="L135" s="146"/>
      <c r="M135" s="146"/>
      <c r="N135" s="146"/>
      <c r="O135" s="147"/>
      <c r="P135" s="146"/>
      <c r="Q135" s="146"/>
      <c r="R135" s="365"/>
      <c r="S135" s="347"/>
      <c r="T135" s="347"/>
      <c r="U135" s="347"/>
      <c r="V135" s="347"/>
      <c r="W135" s="347"/>
      <c r="X135" s="347"/>
      <c r="Y135" s="347"/>
      <c r="Z135" s="347"/>
      <c r="AA135" s="347"/>
      <c r="AB135" s="347"/>
      <c r="AC135" s="347"/>
      <c r="AD135" s="347"/>
      <c r="AE135" s="347"/>
      <c r="AF135" s="347"/>
      <c r="AG135" s="347"/>
      <c r="AH135" s="347"/>
      <c r="AI135" s="347"/>
      <c r="AJ135" s="347"/>
      <c r="AK135" s="347"/>
      <c r="AL135" s="347"/>
      <c r="AM135" s="347"/>
      <c r="AN135" s="347"/>
      <c r="AO135" s="347"/>
      <c r="AP135" s="347"/>
      <c r="AQ135" s="347"/>
      <c r="AR135" s="347"/>
      <c r="AS135" s="146"/>
      <c r="AT135" s="146"/>
      <c r="AU135" s="146"/>
      <c r="AV135" s="146"/>
      <c r="AW135" s="146"/>
      <c r="AX135" s="146"/>
    </row>
    <row r="136" spans="1:50">
      <c r="H136" s="146"/>
      <c r="I136" s="146"/>
      <c r="J136" s="146"/>
      <c r="K136" s="146"/>
      <c r="L136" s="146"/>
      <c r="M136" s="146"/>
      <c r="N136" s="146"/>
      <c r="O136" s="147"/>
      <c r="P136" s="146"/>
      <c r="Q136" s="146"/>
      <c r="R136" s="365"/>
      <c r="S136" s="347"/>
      <c r="T136" s="347"/>
      <c r="U136" s="347"/>
      <c r="V136" s="347"/>
      <c r="W136" s="347"/>
      <c r="X136" s="347"/>
      <c r="Y136" s="347"/>
      <c r="Z136" s="347"/>
      <c r="AA136" s="347"/>
      <c r="AB136" s="347"/>
      <c r="AC136" s="347"/>
      <c r="AD136" s="347"/>
      <c r="AE136" s="347"/>
      <c r="AF136" s="347"/>
      <c r="AG136" s="347"/>
      <c r="AH136" s="347"/>
      <c r="AI136" s="347"/>
      <c r="AJ136" s="347"/>
      <c r="AK136" s="347"/>
      <c r="AL136" s="347"/>
      <c r="AM136" s="347"/>
      <c r="AN136" s="347"/>
      <c r="AO136" s="347"/>
      <c r="AP136" s="347"/>
      <c r="AQ136" s="347"/>
      <c r="AR136" s="347"/>
      <c r="AS136" s="146"/>
      <c r="AT136" s="146"/>
      <c r="AU136" s="146"/>
      <c r="AV136" s="146"/>
      <c r="AW136" s="146"/>
      <c r="AX136" s="146"/>
    </row>
    <row r="137" spans="1:50">
      <c r="H137" s="146"/>
      <c r="I137" s="146"/>
      <c r="J137" s="146"/>
      <c r="K137" s="146"/>
      <c r="L137" s="146"/>
      <c r="M137" s="146"/>
      <c r="N137" s="146"/>
      <c r="O137" s="147"/>
      <c r="P137" s="146"/>
      <c r="Q137" s="146"/>
      <c r="R137" s="365"/>
      <c r="S137" s="347"/>
      <c r="T137" s="347"/>
      <c r="U137" s="347"/>
      <c r="V137" s="347"/>
      <c r="W137" s="347"/>
      <c r="X137" s="347"/>
      <c r="Y137" s="347"/>
      <c r="Z137" s="347"/>
      <c r="AA137" s="347"/>
      <c r="AB137" s="347"/>
      <c r="AC137" s="347"/>
      <c r="AD137" s="347"/>
      <c r="AE137" s="347"/>
      <c r="AF137" s="347"/>
      <c r="AG137" s="347"/>
      <c r="AH137" s="347"/>
      <c r="AI137" s="347"/>
      <c r="AJ137" s="347"/>
      <c r="AK137" s="347"/>
      <c r="AL137" s="347"/>
      <c r="AM137" s="347"/>
      <c r="AN137" s="347"/>
      <c r="AO137" s="347"/>
      <c r="AP137" s="347"/>
      <c r="AQ137" s="347"/>
      <c r="AR137" s="347"/>
      <c r="AS137" s="146"/>
      <c r="AT137" s="146"/>
      <c r="AU137" s="146"/>
      <c r="AV137" s="146"/>
      <c r="AW137" s="146"/>
      <c r="AX137" s="146"/>
    </row>
    <row r="138" spans="1:50">
      <c r="H138" s="146"/>
      <c r="I138" s="146"/>
      <c r="J138" s="146"/>
      <c r="K138" s="146"/>
      <c r="L138" s="146"/>
      <c r="M138" s="146"/>
      <c r="N138" s="146"/>
      <c r="O138" s="147"/>
      <c r="P138" s="146"/>
      <c r="Q138" s="146"/>
      <c r="R138" s="147"/>
      <c r="S138" s="366"/>
      <c r="T138" s="366"/>
      <c r="U138" s="366"/>
      <c r="V138" s="366"/>
      <c r="W138" s="366"/>
      <c r="X138" s="368"/>
      <c r="Y138" s="347"/>
      <c r="Z138" s="347"/>
      <c r="AA138" s="347"/>
      <c r="AB138" s="347"/>
      <c r="AC138" s="347"/>
      <c r="AD138" s="347"/>
      <c r="AE138" s="347"/>
      <c r="AF138" s="347"/>
      <c r="AG138" s="347"/>
      <c r="AH138" s="347"/>
      <c r="AI138" s="347"/>
      <c r="AJ138" s="347"/>
      <c r="AK138" s="347"/>
      <c r="AL138" s="347"/>
      <c r="AM138" s="347"/>
      <c r="AN138" s="347"/>
      <c r="AO138" s="347"/>
      <c r="AP138" s="347"/>
      <c r="AQ138" s="347"/>
      <c r="AR138" s="347"/>
      <c r="AS138" s="146"/>
      <c r="AT138" s="146"/>
      <c r="AU138" s="146"/>
      <c r="AV138" s="146"/>
      <c r="AW138" s="146"/>
      <c r="AX138" s="146"/>
    </row>
    <row r="139" spans="1:50">
      <c r="H139" s="146"/>
      <c r="I139" s="146"/>
      <c r="J139" s="146"/>
      <c r="K139" s="146"/>
      <c r="L139" s="146"/>
      <c r="M139" s="146"/>
      <c r="N139" s="146"/>
      <c r="O139" s="147"/>
      <c r="P139" s="146"/>
      <c r="Q139" s="146"/>
      <c r="R139" s="147"/>
      <c r="S139" s="146"/>
      <c r="T139" s="146"/>
      <c r="U139" s="146"/>
      <c r="V139" s="146"/>
      <c r="W139" s="146"/>
      <c r="X139" s="369"/>
      <c r="Y139" s="347"/>
      <c r="Z139" s="347"/>
      <c r="AA139" s="347"/>
      <c r="AB139" s="347"/>
      <c r="AC139" s="347"/>
      <c r="AD139" s="347"/>
      <c r="AE139" s="347"/>
      <c r="AF139" s="347"/>
      <c r="AG139" s="347"/>
      <c r="AH139" s="347"/>
      <c r="AI139" s="347"/>
      <c r="AJ139" s="347"/>
      <c r="AK139" s="347"/>
      <c r="AL139" s="347"/>
      <c r="AM139" s="347"/>
      <c r="AN139" s="347"/>
      <c r="AO139" s="347"/>
      <c r="AP139" s="347"/>
      <c r="AQ139" s="347"/>
      <c r="AR139" s="347"/>
      <c r="AS139" s="146"/>
      <c r="AT139" s="146"/>
      <c r="AU139" s="146"/>
      <c r="AV139" s="146"/>
      <c r="AW139" s="146"/>
      <c r="AX139" s="146"/>
    </row>
    <row r="140" spans="1:50">
      <c r="H140" s="146"/>
      <c r="I140" s="146"/>
      <c r="J140" s="146"/>
      <c r="K140" s="146"/>
      <c r="L140" s="146"/>
      <c r="M140" s="146"/>
      <c r="N140" s="146"/>
      <c r="O140" s="147"/>
      <c r="P140" s="146"/>
      <c r="Q140" s="146"/>
      <c r="R140" s="147"/>
      <c r="S140" s="146"/>
      <c r="T140" s="146"/>
      <c r="U140" s="146"/>
      <c r="V140" s="146"/>
      <c r="W140" s="146"/>
      <c r="X140" s="369"/>
      <c r="Y140" s="347"/>
      <c r="Z140" s="347"/>
      <c r="AA140" s="347"/>
      <c r="AB140" s="347"/>
      <c r="AC140" s="347"/>
      <c r="AD140" s="347"/>
      <c r="AE140" s="347"/>
      <c r="AF140" s="347"/>
      <c r="AG140" s="347"/>
      <c r="AH140" s="347"/>
      <c r="AI140" s="347"/>
      <c r="AJ140" s="347"/>
      <c r="AK140" s="347"/>
      <c r="AL140" s="347"/>
      <c r="AM140" s="347"/>
      <c r="AN140" s="347"/>
      <c r="AO140" s="347"/>
      <c r="AP140" s="347"/>
      <c r="AQ140" s="347"/>
      <c r="AR140" s="347"/>
      <c r="AS140" s="146"/>
      <c r="AT140" s="146"/>
      <c r="AU140" s="146"/>
      <c r="AV140" s="146"/>
      <c r="AW140" s="146"/>
      <c r="AX140" s="146"/>
    </row>
    <row r="141" spans="1:50">
      <c r="H141" s="146"/>
      <c r="I141" s="146"/>
      <c r="J141" s="146"/>
      <c r="K141" s="146"/>
      <c r="L141" s="146"/>
      <c r="M141" s="146"/>
      <c r="N141" s="146"/>
      <c r="O141" s="147"/>
      <c r="P141" s="146"/>
      <c r="Q141" s="146"/>
      <c r="R141" s="147"/>
      <c r="S141" s="146"/>
      <c r="T141" s="146"/>
      <c r="U141" s="146"/>
      <c r="V141" s="146"/>
      <c r="W141" s="146"/>
      <c r="X141" s="369"/>
      <c r="Y141" s="347"/>
      <c r="Z141" s="347"/>
      <c r="AA141" s="347"/>
      <c r="AB141" s="347"/>
      <c r="AC141" s="347"/>
      <c r="AD141" s="347"/>
      <c r="AE141" s="347"/>
      <c r="AF141" s="347"/>
      <c r="AG141" s="347"/>
      <c r="AH141" s="347"/>
      <c r="AI141" s="347"/>
      <c r="AJ141" s="347"/>
      <c r="AK141" s="347"/>
      <c r="AL141" s="347"/>
      <c r="AM141" s="347"/>
      <c r="AN141" s="347"/>
      <c r="AO141" s="347"/>
      <c r="AP141" s="347"/>
      <c r="AQ141" s="347"/>
      <c r="AR141" s="347"/>
      <c r="AS141" s="146"/>
      <c r="AT141" s="146"/>
      <c r="AU141" s="146"/>
      <c r="AV141" s="146"/>
      <c r="AW141" s="146"/>
      <c r="AX141" s="146"/>
    </row>
    <row r="142" spans="1:50">
      <c r="H142" s="146"/>
      <c r="I142" s="146"/>
      <c r="J142" s="146"/>
      <c r="K142" s="146"/>
      <c r="L142" s="146"/>
      <c r="M142" s="146"/>
      <c r="N142" s="146"/>
      <c r="O142" s="147"/>
      <c r="P142" s="146"/>
      <c r="Q142" s="146"/>
      <c r="R142" s="147"/>
      <c r="S142" s="146"/>
      <c r="T142" s="146"/>
      <c r="U142" s="146"/>
      <c r="V142" s="146"/>
      <c r="W142" s="146"/>
      <c r="X142" s="369"/>
      <c r="Y142" s="347"/>
      <c r="Z142" s="347"/>
      <c r="AA142" s="347"/>
      <c r="AB142" s="347"/>
      <c r="AC142" s="347"/>
      <c r="AD142" s="347"/>
      <c r="AE142" s="347"/>
      <c r="AF142" s="347"/>
      <c r="AG142" s="347"/>
      <c r="AH142" s="347"/>
      <c r="AI142" s="347"/>
      <c r="AJ142" s="347"/>
      <c r="AK142" s="347"/>
      <c r="AL142" s="347"/>
      <c r="AM142" s="347"/>
      <c r="AN142" s="347"/>
      <c r="AO142" s="347"/>
      <c r="AP142" s="347"/>
      <c r="AQ142" s="347"/>
      <c r="AR142" s="347"/>
      <c r="AS142" s="146"/>
      <c r="AT142" s="146"/>
      <c r="AU142" s="146"/>
      <c r="AV142" s="146"/>
      <c r="AW142" s="146"/>
      <c r="AX142" s="146"/>
    </row>
    <row r="143" spans="1:50">
      <c r="H143" s="146"/>
      <c r="I143" s="146"/>
      <c r="J143" s="146"/>
      <c r="K143" s="146"/>
      <c r="L143" s="146"/>
      <c r="M143" s="146"/>
      <c r="N143" s="146"/>
      <c r="O143" s="147"/>
      <c r="P143" s="146"/>
      <c r="Q143" s="146"/>
      <c r="R143" s="147"/>
      <c r="S143" s="146"/>
      <c r="T143" s="146"/>
      <c r="U143" s="146"/>
      <c r="V143" s="146"/>
      <c r="W143" s="146"/>
      <c r="X143" s="369"/>
      <c r="Y143" s="347"/>
      <c r="Z143" s="347"/>
      <c r="AA143" s="347"/>
      <c r="AB143" s="347"/>
      <c r="AC143" s="347"/>
      <c r="AD143" s="347"/>
      <c r="AE143" s="347"/>
      <c r="AF143" s="347"/>
      <c r="AG143" s="347"/>
      <c r="AH143" s="347"/>
      <c r="AI143" s="347"/>
      <c r="AJ143" s="347"/>
      <c r="AK143" s="347"/>
      <c r="AL143" s="347"/>
      <c r="AM143" s="347"/>
      <c r="AN143" s="347"/>
      <c r="AO143" s="347"/>
      <c r="AP143" s="347"/>
      <c r="AQ143" s="347"/>
      <c r="AR143" s="347"/>
      <c r="AS143" s="146"/>
      <c r="AT143" s="146"/>
      <c r="AU143" s="146"/>
      <c r="AV143" s="146"/>
      <c r="AW143" s="146"/>
      <c r="AX143" s="146"/>
    </row>
    <row r="144" spans="1:50">
      <c r="H144" s="146"/>
      <c r="I144" s="146"/>
      <c r="J144" s="146"/>
      <c r="K144" s="146"/>
      <c r="L144" s="146"/>
      <c r="M144" s="146"/>
      <c r="N144" s="146"/>
      <c r="O144" s="147"/>
      <c r="P144" s="146"/>
      <c r="Q144" s="146"/>
      <c r="R144" s="147"/>
      <c r="S144" s="146"/>
      <c r="T144" s="146"/>
      <c r="U144" s="146"/>
      <c r="V144" s="146"/>
      <c r="W144" s="146"/>
      <c r="X144" s="369"/>
      <c r="Y144" s="347"/>
      <c r="Z144" s="347"/>
      <c r="AA144" s="347"/>
      <c r="AB144" s="347"/>
      <c r="AC144" s="347"/>
      <c r="AD144" s="347"/>
      <c r="AE144" s="347"/>
      <c r="AF144" s="347"/>
      <c r="AG144" s="347"/>
      <c r="AH144" s="347"/>
      <c r="AI144" s="347"/>
      <c r="AJ144" s="347"/>
      <c r="AK144" s="347"/>
      <c r="AL144" s="347"/>
      <c r="AM144" s="347"/>
      <c r="AN144" s="347"/>
      <c r="AO144" s="347"/>
      <c r="AP144" s="347"/>
      <c r="AQ144" s="347"/>
      <c r="AR144" s="347"/>
      <c r="AS144" s="146"/>
      <c r="AT144" s="146"/>
      <c r="AU144" s="146"/>
      <c r="AV144" s="146"/>
      <c r="AW144" s="146"/>
      <c r="AX144" s="146"/>
    </row>
    <row r="145" spans="1:50">
      <c r="H145" s="146"/>
      <c r="I145" s="146"/>
      <c r="J145" s="146"/>
      <c r="K145" s="146"/>
      <c r="L145" s="146"/>
      <c r="M145" s="146"/>
      <c r="N145" s="146"/>
      <c r="O145" s="147"/>
      <c r="P145" s="146"/>
      <c r="Q145" s="146"/>
      <c r="R145" s="147"/>
      <c r="S145" s="146"/>
      <c r="T145" s="146"/>
      <c r="U145" s="146"/>
      <c r="V145" s="146"/>
      <c r="W145" s="146"/>
      <c r="X145" s="369"/>
      <c r="Y145" s="347"/>
      <c r="Z145" s="347"/>
      <c r="AA145" s="347"/>
      <c r="AB145" s="347"/>
      <c r="AC145" s="347"/>
      <c r="AD145" s="347"/>
      <c r="AE145" s="347"/>
      <c r="AF145" s="347"/>
      <c r="AG145" s="347"/>
      <c r="AH145" s="347"/>
      <c r="AI145" s="347"/>
      <c r="AJ145" s="347"/>
      <c r="AK145" s="347"/>
      <c r="AL145" s="347"/>
      <c r="AM145" s="347"/>
      <c r="AN145" s="347"/>
      <c r="AO145" s="347"/>
      <c r="AP145" s="347"/>
      <c r="AQ145" s="347"/>
      <c r="AR145" s="347"/>
      <c r="AS145" s="146"/>
      <c r="AT145" s="146"/>
      <c r="AU145" s="146"/>
      <c r="AV145" s="146"/>
      <c r="AW145" s="146"/>
      <c r="AX145" s="146"/>
    </row>
    <row r="146" spans="1:50">
      <c r="H146" s="146"/>
      <c r="I146" s="146"/>
      <c r="J146" s="146"/>
      <c r="K146" s="146"/>
      <c r="L146" s="146"/>
      <c r="M146" s="146"/>
      <c r="N146" s="146"/>
      <c r="O146" s="147"/>
      <c r="P146" s="146"/>
      <c r="Q146" s="146"/>
      <c r="R146" s="147"/>
      <c r="S146" s="146"/>
      <c r="T146" s="146"/>
      <c r="U146" s="146"/>
      <c r="V146" s="146"/>
      <c r="W146" s="146"/>
      <c r="X146" s="369"/>
      <c r="Y146" s="347"/>
      <c r="Z146" s="347"/>
      <c r="AA146" s="347"/>
      <c r="AB146" s="347"/>
      <c r="AC146" s="347"/>
      <c r="AD146" s="347"/>
      <c r="AE146" s="347"/>
      <c r="AF146" s="347"/>
      <c r="AG146" s="347"/>
      <c r="AH146" s="347"/>
      <c r="AI146" s="347"/>
      <c r="AJ146" s="347"/>
      <c r="AK146" s="347"/>
      <c r="AL146" s="347"/>
      <c r="AM146" s="347"/>
      <c r="AN146" s="347"/>
      <c r="AO146" s="347"/>
      <c r="AP146" s="347"/>
      <c r="AQ146" s="347"/>
      <c r="AR146" s="347"/>
      <c r="AS146" s="146"/>
      <c r="AT146" s="146"/>
      <c r="AU146" s="146"/>
      <c r="AV146" s="146"/>
      <c r="AW146" s="146"/>
      <c r="AX146" s="146"/>
    </row>
    <row r="147" spans="1:50">
      <c r="X147" s="370"/>
      <c r="Y147" s="91"/>
      <c r="Z147" s="91"/>
      <c r="AA147" s="91"/>
      <c r="AB147" s="347"/>
      <c r="AC147" s="347"/>
      <c r="AD147" s="347"/>
      <c r="AE147" s="347"/>
      <c r="AF147" s="347"/>
      <c r="AG147" s="347"/>
      <c r="AH147" s="347"/>
      <c r="AI147" s="347"/>
      <c r="AJ147" s="347"/>
      <c r="AK147" s="347"/>
      <c r="AL147" s="347"/>
      <c r="AM147" s="347"/>
      <c r="AN147" s="347"/>
      <c r="AO147" s="347"/>
      <c r="AP147" s="347"/>
      <c r="AQ147" s="347"/>
      <c r="AR147" s="347"/>
      <c r="AS147" s="146"/>
      <c r="AT147" s="146"/>
      <c r="AU147" s="146"/>
      <c r="AV147" s="146"/>
      <c r="AW147" s="146"/>
      <c r="AX147" s="146"/>
    </row>
    <row r="148" spans="1:50">
      <c r="X148" s="370"/>
      <c r="Y148" s="91"/>
      <c r="Z148" s="91"/>
      <c r="AA148" s="91"/>
      <c r="AB148" s="347"/>
      <c r="AC148" s="347"/>
      <c r="AD148" s="347"/>
      <c r="AE148" s="347"/>
      <c r="AF148" s="347"/>
      <c r="AG148" s="347"/>
      <c r="AH148" s="347"/>
      <c r="AI148" s="347"/>
      <c r="AJ148" s="347"/>
      <c r="AK148" s="347"/>
      <c r="AL148" s="347"/>
      <c r="AM148" s="347"/>
      <c r="AN148" s="347"/>
      <c r="AO148" s="347"/>
      <c r="AP148" s="347"/>
      <c r="AQ148" s="347"/>
      <c r="AR148" s="347"/>
      <c r="AS148" s="146"/>
      <c r="AT148" s="146"/>
      <c r="AU148" s="146"/>
      <c r="AV148" s="146"/>
      <c r="AW148" s="146"/>
      <c r="AX148" s="146"/>
    </row>
    <row r="149" spans="1:50">
      <c r="X149" s="370"/>
      <c r="Y149" s="91"/>
      <c r="Z149" s="91"/>
      <c r="AA149" s="91"/>
      <c r="AB149" s="347"/>
      <c r="AC149" s="347"/>
      <c r="AD149" s="347"/>
      <c r="AE149" s="347"/>
      <c r="AF149" s="347"/>
      <c r="AG149" s="347"/>
      <c r="AH149" s="347"/>
      <c r="AI149" s="347"/>
      <c r="AJ149" s="347"/>
      <c r="AK149" s="347"/>
      <c r="AL149" s="347"/>
      <c r="AM149" s="347"/>
      <c r="AN149" s="347"/>
      <c r="AO149" s="347"/>
      <c r="AP149" s="347"/>
      <c r="AQ149" s="347"/>
      <c r="AR149" s="347"/>
      <c r="AS149" s="146"/>
      <c r="AT149" s="146"/>
      <c r="AU149" s="146"/>
      <c r="AV149" s="146"/>
      <c r="AW149" s="146"/>
      <c r="AX149" s="146"/>
    </row>
    <row r="150" spans="1:50">
      <c r="X150" s="370"/>
      <c r="Y150" s="91"/>
      <c r="Z150" s="91"/>
      <c r="AA150" s="91"/>
      <c r="AB150" s="347"/>
      <c r="AC150" s="347"/>
      <c r="AD150" s="347"/>
      <c r="AE150" s="347"/>
      <c r="AF150" s="347"/>
      <c r="AG150" s="347"/>
      <c r="AH150" s="347"/>
      <c r="AI150" s="347"/>
      <c r="AJ150" s="347"/>
      <c r="AK150" s="347"/>
      <c r="AL150" s="347"/>
      <c r="AM150" s="347"/>
      <c r="AN150" s="347"/>
      <c r="AO150" s="347"/>
      <c r="AP150" s="347"/>
      <c r="AQ150" s="347"/>
      <c r="AR150" s="347"/>
      <c r="AS150" s="146"/>
      <c r="AT150" s="146"/>
      <c r="AU150" s="146"/>
      <c r="AV150" s="146"/>
      <c r="AW150" s="146"/>
      <c r="AX150" s="146"/>
    </row>
    <row r="151" spans="1:50">
      <c r="X151" s="370"/>
      <c r="Y151" s="367"/>
      <c r="Z151" s="91"/>
      <c r="AA151" s="91"/>
      <c r="AB151" s="347"/>
      <c r="AC151" s="347"/>
      <c r="AD151" s="347"/>
      <c r="AE151" s="347"/>
      <c r="AF151" s="347"/>
      <c r="AG151" s="347"/>
      <c r="AH151" s="347"/>
      <c r="AI151" s="347"/>
      <c r="AJ151" s="347"/>
      <c r="AK151" s="347"/>
      <c r="AL151" s="347"/>
      <c r="AM151" s="347"/>
      <c r="AN151" s="347"/>
      <c r="AO151" s="347"/>
      <c r="AP151" s="347"/>
      <c r="AQ151" s="347"/>
      <c r="AR151" s="347"/>
      <c r="AS151" s="146"/>
      <c r="AT151" s="146"/>
      <c r="AU151" s="146"/>
      <c r="AV151" s="146"/>
      <c r="AW151" s="146"/>
      <c r="AX151" s="146"/>
    </row>
    <row r="152" spans="1:50" s="3" customFormat="1">
      <c r="A152" s="2"/>
      <c r="B152" s="5"/>
      <c r="C152" s="1"/>
      <c r="D152" s="1"/>
      <c r="E152" s="1"/>
      <c r="F152" s="1"/>
      <c r="G152" s="1"/>
      <c r="H152" s="1"/>
      <c r="I152" s="6"/>
      <c r="J152" s="1"/>
      <c r="K152" s="1"/>
      <c r="L152" s="6"/>
      <c r="M152" s="1"/>
      <c r="N152" s="1"/>
      <c r="O152" s="7"/>
      <c r="P152" s="1"/>
      <c r="Q152" s="1"/>
      <c r="R152" s="7"/>
      <c r="S152" s="1"/>
      <c r="T152" s="1"/>
      <c r="U152" s="1"/>
      <c r="V152" s="1"/>
      <c r="W152" s="1"/>
      <c r="X152" s="370"/>
      <c r="Y152" s="91"/>
      <c r="Z152" s="91"/>
      <c r="AA152" s="91"/>
      <c r="AB152" s="347"/>
      <c r="AC152" s="347"/>
      <c r="AD152" s="347"/>
      <c r="AE152" s="347"/>
      <c r="AF152" s="347"/>
      <c r="AG152" s="347"/>
      <c r="AH152" s="347"/>
      <c r="AI152" s="347"/>
      <c r="AJ152" s="347"/>
      <c r="AK152" s="347"/>
      <c r="AL152" s="347"/>
      <c r="AM152" s="347"/>
      <c r="AN152" s="347"/>
      <c r="AO152" s="347"/>
      <c r="AP152" s="347"/>
      <c r="AQ152" s="347"/>
      <c r="AR152" s="347"/>
      <c r="AS152" s="146"/>
      <c r="AT152" s="146"/>
      <c r="AU152" s="146"/>
      <c r="AV152" s="146"/>
      <c r="AW152" s="146"/>
      <c r="AX152" s="146"/>
    </row>
    <row r="153" spans="1:50" s="4" customFormat="1">
      <c r="A153" s="2"/>
      <c r="B153" s="5"/>
      <c r="C153" s="1"/>
      <c r="D153" s="1"/>
      <c r="E153" s="1"/>
      <c r="F153" s="1"/>
      <c r="G153" s="1"/>
      <c r="H153" s="1"/>
      <c r="I153" s="6"/>
      <c r="J153" s="1"/>
      <c r="K153" s="1"/>
      <c r="L153" s="6"/>
      <c r="M153" s="1"/>
      <c r="N153" s="1"/>
      <c r="O153" s="7"/>
      <c r="P153" s="1"/>
      <c r="Q153" s="1"/>
      <c r="R153" s="7"/>
      <c r="S153" s="1"/>
      <c r="T153" s="1"/>
      <c r="U153" s="1"/>
      <c r="V153" s="1"/>
      <c r="W153" s="1"/>
      <c r="X153" s="370"/>
      <c r="Y153" s="91"/>
      <c r="Z153" s="91"/>
      <c r="AA153" s="91"/>
      <c r="AB153" s="347"/>
      <c r="AC153" s="347"/>
      <c r="AD153" s="347"/>
      <c r="AE153" s="347"/>
      <c r="AF153" s="347"/>
      <c r="AG153" s="347"/>
      <c r="AH153" s="347"/>
      <c r="AI153" s="347"/>
      <c r="AJ153" s="347"/>
      <c r="AK153" s="347"/>
      <c r="AL153" s="347"/>
      <c r="AM153" s="347"/>
      <c r="AN153" s="347"/>
      <c r="AO153" s="347"/>
      <c r="AP153" s="347"/>
      <c r="AQ153" s="347"/>
      <c r="AR153" s="347"/>
      <c r="AS153" s="146"/>
      <c r="AT153" s="146"/>
      <c r="AU153" s="146"/>
      <c r="AV153" s="146"/>
      <c r="AW153" s="146"/>
      <c r="AX153" s="146"/>
    </row>
    <row r="154" spans="1:50" s="4" customFormat="1">
      <c r="A154" s="2"/>
      <c r="B154" s="5"/>
      <c r="C154" s="1"/>
      <c r="D154" s="1"/>
      <c r="E154" s="1"/>
      <c r="F154" s="1"/>
      <c r="G154" s="1"/>
      <c r="H154" s="1"/>
      <c r="I154" s="6"/>
      <c r="J154" s="1"/>
      <c r="K154" s="1"/>
      <c r="L154" s="6"/>
      <c r="M154" s="1"/>
      <c r="N154" s="1"/>
      <c r="O154" s="7"/>
      <c r="P154" s="1"/>
      <c r="Q154" s="1"/>
      <c r="R154" s="7"/>
      <c r="S154" s="1"/>
      <c r="T154" s="1"/>
      <c r="U154" s="1"/>
      <c r="V154" s="1"/>
      <c r="W154" s="1"/>
      <c r="X154" s="370"/>
      <c r="Y154" s="91"/>
      <c r="Z154" s="91"/>
      <c r="AA154" s="91"/>
      <c r="AB154" s="347"/>
      <c r="AC154" s="347"/>
      <c r="AD154" s="347"/>
      <c r="AE154" s="347"/>
      <c r="AF154" s="347"/>
      <c r="AG154" s="347"/>
      <c r="AH154" s="347"/>
      <c r="AI154" s="347"/>
      <c r="AJ154" s="347"/>
      <c r="AK154" s="347"/>
      <c r="AL154" s="347"/>
      <c r="AM154" s="347"/>
      <c r="AN154" s="347"/>
      <c r="AO154" s="347"/>
      <c r="AP154" s="347"/>
      <c r="AQ154" s="347"/>
      <c r="AR154" s="347"/>
      <c r="AS154" s="146"/>
      <c r="AT154" s="146"/>
      <c r="AU154" s="146"/>
      <c r="AV154" s="146"/>
      <c r="AW154" s="146"/>
      <c r="AX154" s="146"/>
    </row>
    <row r="155" spans="1:50" s="4" customFormat="1">
      <c r="A155" s="2"/>
      <c r="B155" s="5"/>
      <c r="C155" s="1"/>
      <c r="D155" s="1"/>
      <c r="E155" s="1"/>
      <c r="F155" s="1"/>
      <c r="G155" s="1"/>
      <c r="H155" s="1"/>
      <c r="I155" s="6"/>
      <c r="J155" s="1"/>
      <c r="K155" s="1"/>
      <c r="L155" s="6"/>
      <c r="M155" s="1"/>
      <c r="N155" s="1"/>
      <c r="O155" s="7"/>
      <c r="P155" s="1"/>
      <c r="Q155" s="1"/>
      <c r="R155" s="7"/>
      <c r="S155" s="1"/>
      <c r="T155" s="1"/>
      <c r="U155" s="1"/>
      <c r="V155" s="1"/>
      <c r="W155" s="1"/>
      <c r="X155" s="370"/>
      <c r="Y155" s="91"/>
      <c r="Z155" s="367"/>
      <c r="AA155" s="367"/>
      <c r="AB155" s="347"/>
      <c r="AC155" s="347"/>
      <c r="AD155" s="347"/>
      <c r="AE155" s="347"/>
      <c r="AF155" s="347"/>
      <c r="AG155" s="347"/>
      <c r="AH155" s="347"/>
      <c r="AI155" s="347"/>
      <c r="AJ155" s="347"/>
      <c r="AK155" s="347"/>
      <c r="AL155" s="347"/>
      <c r="AM155" s="347"/>
      <c r="AN155" s="347"/>
      <c r="AO155" s="347"/>
      <c r="AP155" s="347"/>
      <c r="AQ155" s="347"/>
      <c r="AR155" s="347"/>
      <c r="AS155" s="146"/>
      <c r="AT155" s="146"/>
      <c r="AU155" s="146"/>
      <c r="AV155" s="146"/>
      <c r="AW155" s="146"/>
      <c r="AX155" s="146"/>
    </row>
    <row r="156" spans="1:50" s="4" customFormat="1">
      <c r="A156" s="2"/>
      <c r="B156" s="5"/>
      <c r="C156" s="1"/>
      <c r="D156" s="1"/>
      <c r="E156" s="1"/>
      <c r="F156" s="1"/>
      <c r="G156" s="1"/>
      <c r="H156" s="1"/>
      <c r="I156" s="6"/>
      <c r="J156" s="1"/>
      <c r="K156" s="1"/>
      <c r="L156" s="6"/>
      <c r="M156" s="1"/>
      <c r="N156" s="1"/>
      <c r="O156" s="7"/>
      <c r="P156" s="1"/>
      <c r="Q156" s="1"/>
      <c r="R156" s="7"/>
      <c r="S156" s="1"/>
      <c r="T156" s="1"/>
      <c r="U156" s="1"/>
      <c r="V156" s="1"/>
      <c r="W156" s="1"/>
      <c r="X156" s="370"/>
      <c r="Y156" s="91"/>
      <c r="Z156" s="91"/>
      <c r="AA156" s="91"/>
      <c r="AB156" s="347"/>
      <c r="AC156" s="347"/>
      <c r="AD156" s="347"/>
      <c r="AE156" s="347"/>
      <c r="AF156" s="347"/>
      <c r="AG156" s="347"/>
      <c r="AH156" s="347"/>
      <c r="AI156" s="347"/>
      <c r="AJ156" s="347"/>
      <c r="AK156" s="347"/>
      <c r="AL156" s="347"/>
      <c r="AM156" s="347"/>
      <c r="AN156" s="347"/>
      <c r="AO156" s="347"/>
      <c r="AP156" s="347"/>
      <c r="AQ156" s="347"/>
      <c r="AR156" s="347"/>
      <c r="AS156" s="146"/>
      <c r="AT156" s="146"/>
      <c r="AU156" s="146"/>
      <c r="AV156" s="146"/>
      <c r="AW156" s="146"/>
      <c r="AX156" s="146"/>
    </row>
    <row r="157" spans="1:50" s="4" customFormat="1">
      <c r="A157" s="2"/>
      <c r="B157" s="5"/>
      <c r="C157" s="1"/>
      <c r="D157" s="1"/>
      <c r="E157" s="1"/>
      <c r="F157" s="1"/>
      <c r="G157" s="1"/>
      <c r="H157" s="1"/>
      <c r="I157" s="6"/>
      <c r="J157" s="1"/>
      <c r="K157" s="1"/>
      <c r="L157" s="6"/>
      <c r="M157" s="1"/>
      <c r="N157" s="1"/>
      <c r="O157" s="7"/>
      <c r="P157" s="1"/>
      <c r="Q157" s="1"/>
      <c r="R157" s="7"/>
      <c r="S157" s="1"/>
      <c r="T157" s="1"/>
      <c r="U157" s="1"/>
      <c r="V157" s="1"/>
      <c r="W157" s="1"/>
      <c r="X157" s="370"/>
      <c r="Y157" s="91"/>
      <c r="Z157" s="91"/>
      <c r="AA157" s="91"/>
      <c r="AB157" s="347"/>
      <c r="AC157" s="347"/>
      <c r="AD157" s="347"/>
      <c r="AE157" s="347"/>
      <c r="AF157" s="347"/>
      <c r="AG157" s="347"/>
      <c r="AH157" s="347"/>
      <c r="AI157" s="347"/>
      <c r="AJ157" s="347"/>
      <c r="AK157" s="347"/>
      <c r="AL157" s="347"/>
      <c r="AM157" s="347"/>
      <c r="AN157" s="347"/>
      <c r="AO157" s="347"/>
      <c r="AP157" s="347"/>
      <c r="AQ157" s="347"/>
      <c r="AR157" s="347"/>
      <c r="AS157" s="146"/>
      <c r="AT157" s="146"/>
      <c r="AU157" s="146"/>
      <c r="AV157" s="146"/>
      <c r="AW157" s="146"/>
      <c r="AX157" s="146"/>
    </row>
    <row r="158" spans="1:50" s="4" customFormat="1">
      <c r="A158" s="2"/>
      <c r="B158" s="5"/>
      <c r="C158" s="1"/>
      <c r="D158" s="1"/>
      <c r="E158" s="1"/>
      <c r="F158" s="1"/>
      <c r="G158" s="1"/>
      <c r="H158" s="1"/>
      <c r="I158" s="6"/>
      <c r="J158" s="1"/>
      <c r="K158" s="1"/>
      <c r="L158" s="6"/>
      <c r="M158" s="1"/>
      <c r="N158" s="1"/>
      <c r="O158" s="7"/>
      <c r="P158" s="1"/>
      <c r="Q158" s="1"/>
      <c r="R158" s="7"/>
      <c r="S158" s="1"/>
      <c r="T158" s="1"/>
      <c r="U158" s="1"/>
      <c r="V158" s="1"/>
      <c r="W158" s="1"/>
      <c r="X158" s="370"/>
      <c r="Y158" s="91"/>
      <c r="Z158" s="91"/>
      <c r="AA158" s="91"/>
      <c r="AB158" s="347"/>
      <c r="AC158" s="347"/>
      <c r="AD158" s="347"/>
      <c r="AE158" s="347"/>
      <c r="AF158" s="347"/>
      <c r="AG158" s="347"/>
      <c r="AH158" s="347"/>
      <c r="AI158" s="347"/>
      <c r="AJ158" s="347"/>
      <c r="AK158" s="347"/>
      <c r="AL158" s="347"/>
      <c r="AM158" s="347"/>
      <c r="AN158" s="347"/>
      <c r="AO158" s="347"/>
      <c r="AP158" s="347"/>
      <c r="AQ158" s="347"/>
      <c r="AR158" s="347"/>
      <c r="AS158" s="146"/>
      <c r="AT158" s="146"/>
      <c r="AU158" s="146"/>
      <c r="AV158" s="146"/>
      <c r="AW158" s="146"/>
      <c r="AX158" s="146"/>
    </row>
    <row r="159" spans="1:50" s="4" customFormat="1">
      <c r="A159" s="2"/>
      <c r="B159" s="5"/>
      <c r="C159" s="1"/>
      <c r="D159" s="1"/>
      <c r="E159" s="1"/>
      <c r="F159" s="1"/>
      <c r="G159" s="1"/>
      <c r="H159" s="1"/>
      <c r="I159" s="6"/>
      <c r="J159" s="1"/>
      <c r="K159" s="1"/>
      <c r="L159" s="6"/>
      <c r="M159" s="1"/>
      <c r="N159" s="1"/>
      <c r="O159" s="7"/>
      <c r="P159" s="1"/>
      <c r="Q159" s="1"/>
      <c r="R159" s="7"/>
      <c r="S159" s="1"/>
      <c r="T159" s="1"/>
      <c r="U159" s="1"/>
      <c r="V159" s="1"/>
      <c r="W159" s="1"/>
      <c r="X159" s="370"/>
      <c r="Y159" s="91"/>
      <c r="Z159" s="91"/>
      <c r="AA159" s="91"/>
      <c r="AB159" s="347"/>
      <c r="AC159" s="347"/>
      <c r="AD159" s="347"/>
      <c r="AE159" s="347"/>
      <c r="AF159" s="347"/>
      <c r="AG159" s="347"/>
      <c r="AH159" s="347"/>
      <c r="AI159" s="347"/>
      <c r="AJ159" s="347"/>
      <c r="AK159" s="347"/>
      <c r="AL159" s="347"/>
      <c r="AM159" s="347"/>
      <c r="AN159" s="347"/>
      <c r="AO159" s="347"/>
      <c r="AP159" s="347"/>
      <c r="AQ159" s="347"/>
      <c r="AR159" s="347"/>
      <c r="AS159" s="146"/>
      <c r="AT159" s="146"/>
      <c r="AU159" s="146"/>
      <c r="AV159" s="146"/>
      <c r="AW159" s="146"/>
      <c r="AX159" s="146"/>
    </row>
    <row r="160" spans="1:50" s="4" customFormat="1">
      <c r="A160" s="2"/>
      <c r="B160" s="5"/>
      <c r="C160" s="1"/>
      <c r="D160" s="1"/>
      <c r="E160" s="1"/>
      <c r="F160" s="1"/>
      <c r="G160" s="1"/>
      <c r="H160" s="1"/>
      <c r="I160" s="6"/>
      <c r="J160" s="1"/>
      <c r="K160" s="1"/>
      <c r="L160" s="6"/>
      <c r="M160" s="1"/>
      <c r="N160" s="1"/>
      <c r="O160" s="7"/>
      <c r="P160" s="1"/>
      <c r="Q160" s="1"/>
      <c r="R160" s="7"/>
      <c r="S160" s="1"/>
      <c r="T160" s="1"/>
      <c r="U160" s="1"/>
      <c r="V160" s="1"/>
      <c r="W160" s="1"/>
      <c r="X160" s="370"/>
      <c r="Y160" s="91"/>
      <c r="Z160" s="91"/>
      <c r="AA160" s="91"/>
      <c r="AB160" s="347"/>
      <c r="AC160" s="347"/>
      <c r="AD160" s="347"/>
      <c r="AE160" s="347"/>
      <c r="AF160" s="347"/>
      <c r="AG160" s="347"/>
      <c r="AH160" s="347"/>
      <c r="AI160" s="347"/>
      <c r="AJ160" s="347"/>
      <c r="AK160" s="347"/>
      <c r="AL160" s="347"/>
      <c r="AM160" s="347"/>
      <c r="AN160" s="347"/>
      <c r="AO160" s="347"/>
      <c r="AP160" s="347"/>
      <c r="AQ160" s="347"/>
      <c r="AR160" s="347"/>
      <c r="AS160" s="146"/>
      <c r="AT160" s="146"/>
      <c r="AU160" s="146"/>
      <c r="AV160" s="146"/>
      <c r="AW160" s="146"/>
      <c r="AX160" s="146"/>
    </row>
    <row r="161" spans="1:50" s="4" customFormat="1">
      <c r="A161" s="2"/>
      <c r="B161" s="5"/>
      <c r="C161" s="1"/>
      <c r="D161" s="1"/>
      <c r="E161" s="1"/>
      <c r="F161" s="1"/>
      <c r="G161" s="1"/>
      <c r="H161" s="1"/>
      <c r="I161" s="6"/>
      <c r="J161" s="1"/>
      <c r="K161" s="1"/>
      <c r="L161" s="6"/>
      <c r="M161" s="1"/>
      <c r="N161" s="1"/>
      <c r="O161" s="7"/>
      <c r="P161" s="1"/>
      <c r="Q161" s="1"/>
      <c r="R161" s="7"/>
      <c r="S161" s="1"/>
      <c r="T161" s="1"/>
      <c r="U161" s="1"/>
      <c r="V161" s="1"/>
      <c r="W161" s="1"/>
      <c r="X161" s="370"/>
      <c r="Y161" s="346"/>
      <c r="Z161" s="91"/>
      <c r="AA161" s="91"/>
      <c r="AB161" s="347"/>
      <c r="AC161" s="347"/>
      <c r="AD161" s="347"/>
      <c r="AE161" s="347"/>
      <c r="AF161" s="347"/>
      <c r="AG161" s="347"/>
      <c r="AH161" s="347"/>
      <c r="AI161" s="347"/>
      <c r="AJ161" s="347"/>
      <c r="AK161" s="347"/>
      <c r="AL161" s="347"/>
      <c r="AM161" s="347"/>
      <c r="AN161" s="347"/>
      <c r="AO161" s="347"/>
      <c r="AP161" s="347"/>
      <c r="AQ161" s="347"/>
      <c r="AR161" s="347"/>
      <c r="AS161" s="146"/>
      <c r="AT161" s="146"/>
      <c r="AU161" s="146"/>
      <c r="AV161" s="146"/>
      <c r="AW161" s="146"/>
      <c r="AX161" s="146"/>
    </row>
    <row r="162" spans="1:50" s="4" customFormat="1">
      <c r="A162" s="2"/>
      <c r="B162" s="5"/>
      <c r="C162" s="1"/>
      <c r="D162" s="1"/>
      <c r="E162" s="1"/>
      <c r="F162" s="1"/>
      <c r="G162" s="1"/>
      <c r="H162" s="1"/>
      <c r="I162" s="6"/>
      <c r="J162" s="1"/>
      <c r="K162" s="1"/>
      <c r="L162" s="6"/>
      <c r="M162" s="1"/>
      <c r="N162" s="1"/>
      <c r="O162" s="7"/>
      <c r="P162" s="1"/>
      <c r="Q162" s="1"/>
      <c r="R162" s="7"/>
      <c r="S162" s="1"/>
      <c r="T162" s="1"/>
      <c r="U162" s="1"/>
      <c r="V162" s="1"/>
      <c r="W162" s="1"/>
      <c r="X162" s="370"/>
      <c r="Y162" s="346"/>
      <c r="Z162" s="91"/>
      <c r="AA162" s="91"/>
      <c r="AB162" s="347"/>
      <c r="AC162" s="347"/>
      <c r="AD162" s="347"/>
      <c r="AE162" s="347"/>
      <c r="AF162" s="347"/>
      <c r="AG162" s="347"/>
      <c r="AH162" s="347"/>
      <c r="AI162" s="347"/>
      <c r="AJ162" s="347"/>
      <c r="AK162" s="347"/>
      <c r="AL162" s="347"/>
      <c r="AM162" s="347"/>
      <c r="AN162" s="347"/>
      <c r="AO162" s="347"/>
      <c r="AP162" s="347"/>
      <c r="AQ162" s="347"/>
      <c r="AR162" s="347"/>
      <c r="AS162" s="146"/>
      <c r="AT162" s="146"/>
      <c r="AU162" s="146"/>
      <c r="AV162" s="146"/>
      <c r="AW162" s="146"/>
      <c r="AX162" s="146"/>
    </row>
    <row r="163" spans="1:50" s="4" customFormat="1">
      <c r="A163" s="2"/>
      <c r="B163" s="5"/>
      <c r="C163" s="1"/>
      <c r="D163" s="1"/>
      <c r="E163" s="1"/>
      <c r="F163" s="1"/>
      <c r="G163" s="1"/>
      <c r="H163" s="1"/>
      <c r="I163" s="6"/>
      <c r="J163" s="1"/>
      <c r="K163" s="1"/>
      <c r="L163" s="6"/>
      <c r="M163" s="1"/>
      <c r="N163" s="1"/>
      <c r="O163" s="7"/>
      <c r="P163" s="1"/>
      <c r="Q163" s="1"/>
      <c r="R163" s="7"/>
      <c r="S163" s="1"/>
      <c r="T163" s="1"/>
      <c r="U163" s="1"/>
      <c r="V163" s="1"/>
      <c r="W163" s="1"/>
      <c r="X163" s="370"/>
      <c r="Y163" s="346"/>
      <c r="Z163" s="91"/>
      <c r="AA163" s="91"/>
      <c r="AB163" s="347"/>
      <c r="AC163" s="347"/>
      <c r="AD163" s="347"/>
      <c r="AE163" s="347"/>
      <c r="AF163" s="347"/>
      <c r="AG163" s="347"/>
      <c r="AH163" s="347"/>
      <c r="AI163" s="347"/>
      <c r="AJ163" s="347"/>
      <c r="AK163" s="347"/>
      <c r="AL163" s="347"/>
      <c r="AM163" s="347"/>
      <c r="AN163" s="347"/>
      <c r="AO163" s="347"/>
      <c r="AP163" s="347"/>
      <c r="AQ163" s="347"/>
      <c r="AR163" s="347"/>
      <c r="AS163" s="146"/>
      <c r="AT163" s="146"/>
      <c r="AU163" s="146"/>
      <c r="AV163" s="146"/>
      <c r="AW163" s="146"/>
      <c r="AX163" s="146"/>
    </row>
    <row r="164" spans="1:50" s="4" customFormat="1">
      <c r="A164" s="2"/>
      <c r="B164" s="5"/>
      <c r="C164" s="1"/>
      <c r="D164" s="1"/>
      <c r="E164" s="1"/>
      <c r="F164" s="1"/>
      <c r="G164" s="1"/>
      <c r="H164" s="1"/>
      <c r="I164" s="6"/>
      <c r="J164" s="1"/>
      <c r="K164" s="1"/>
      <c r="L164" s="6"/>
      <c r="M164" s="1"/>
      <c r="N164" s="1"/>
      <c r="O164" s="7"/>
      <c r="P164" s="1"/>
      <c r="Q164" s="1"/>
      <c r="R164" s="7"/>
      <c r="S164" s="1"/>
      <c r="T164" s="1"/>
      <c r="U164" s="1"/>
      <c r="V164" s="1"/>
      <c r="W164" s="1"/>
      <c r="X164" s="370"/>
      <c r="Y164" s="346"/>
      <c r="Z164" s="91"/>
      <c r="AA164" s="91"/>
      <c r="AB164" s="347"/>
      <c r="AC164" s="347"/>
      <c r="AD164" s="347"/>
      <c r="AE164" s="347"/>
      <c r="AF164" s="347"/>
      <c r="AG164" s="347"/>
      <c r="AH164" s="347"/>
      <c r="AI164" s="347"/>
      <c r="AJ164" s="347"/>
      <c r="AK164" s="347"/>
      <c r="AL164" s="347"/>
      <c r="AM164" s="347"/>
      <c r="AN164" s="347"/>
      <c r="AO164" s="347"/>
      <c r="AP164" s="347"/>
      <c r="AQ164" s="347"/>
      <c r="AR164" s="347"/>
      <c r="AS164" s="146"/>
      <c r="AT164" s="146"/>
      <c r="AU164" s="146"/>
      <c r="AV164" s="146"/>
      <c r="AW164" s="146"/>
      <c r="AX164" s="146"/>
    </row>
    <row r="165" spans="1:50" s="4" customFormat="1">
      <c r="A165" s="2"/>
      <c r="B165" s="5"/>
      <c r="C165" s="1"/>
      <c r="D165" s="1"/>
      <c r="E165" s="1"/>
      <c r="F165" s="1"/>
      <c r="G165" s="1"/>
      <c r="H165" s="1"/>
      <c r="I165" s="6"/>
      <c r="J165" s="1"/>
      <c r="K165" s="1"/>
      <c r="L165" s="6"/>
      <c r="M165" s="1"/>
      <c r="N165" s="1"/>
      <c r="O165" s="7"/>
      <c r="P165" s="1"/>
      <c r="Q165" s="1"/>
      <c r="R165" s="7"/>
      <c r="S165" s="1"/>
      <c r="T165" s="1"/>
      <c r="U165" s="1"/>
      <c r="V165" s="1"/>
      <c r="W165" s="1"/>
      <c r="X165" s="370"/>
      <c r="Y165" s="346"/>
      <c r="Z165" s="346"/>
      <c r="AA165" s="346"/>
      <c r="AB165" s="347"/>
      <c r="AC165" s="347"/>
      <c r="AD165" s="347"/>
      <c r="AE165" s="347"/>
      <c r="AF165" s="347"/>
      <c r="AG165" s="347"/>
      <c r="AH165" s="347"/>
      <c r="AI165" s="347"/>
      <c r="AJ165" s="347"/>
      <c r="AK165" s="347"/>
      <c r="AL165" s="347"/>
      <c r="AM165" s="347"/>
      <c r="AN165" s="347"/>
      <c r="AO165" s="347"/>
      <c r="AP165" s="347"/>
      <c r="AQ165" s="347"/>
      <c r="AR165" s="347"/>
      <c r="AS165" s="146"/>
      <c r="AT165" s="146"/>
      <c r="AU165" s="146"/>
      <c r="AV165" s="146"/>
      <c r="AW165" s="146"/>
      <c r="AX165" s="146"/>
    </row>
    <row r="166" spans="1:50" s="4" customFormat="1">
      <c r="A166" s="2"/>
      <c r="B166" s="5"/>
      <c r="C166" s="1"/>
      <c r="D166" s="1"/>
      <c r="E166" s="1"/>
      <c r="F166" s="1"/>
      <c r="G166" s="1"/>
      <c r="H166" s="1"/>
      <c r="I166" s="6"/>
      <c r="J166" s="1"/>
      <c r="K166" s="1"/>
      <c r="L166" s="6"/>
      <c r="M166" s="1"/>
      <c r="N166" s="1"/>
      <c r="O166" s="7"/>
      <c r="P166" s="1"/>
      <c r="Q166" s="1"/>
      <c r="R166" s="7"/>
      <c r="S166" s="1"/>
      <c r="T166" s="1"/>
      <c r="U166" s="1"/>
      <c r="V166" s="1"/>
      <c r="W166" s="1"/>
      <c r="X166" s="1"/>
      <c r="Y166" s="372"/>
      <c r="Z166" s="372"/>
      <c r="AA166" s="372"/>
      <c r="AB166" s="366"/>
      <c r="AC166" s="366"/>
      <c r="AD166" s="366"/>
      <c r="AE166" s="366"/>
      <c r="AF166" s="366"/>
      <c r="AG166" s="366"/>
      <c r="AH166" s="366"/>
      <c r="AI166" s="366"/>
      <c r="AJ166" s="366"/>
      <c r="AK166" s="366"/>
      <c r="AL166" s="366"/>
      <c r="AM166" s="366"/>
      <c r="AN166" s="366"/>
      <c r="AO166" s="366"/>
      <c r="AP166" s="366"/>
      <c r="AQ166" s="366"/>
      <c r="AR166" s="366"/>
      <c r="AS166" s="146"/>
      <c r="AT166" s="146"/>
      <c r="AU166" s="146"/>
      <c r="AV166" s="146"/>
      <c r="AW166" s="146"/>
      <c r="AX166" s="146"/>
    </row>
    <row r="167" spans="1:50" s="4" customFormat="1">
      <c r="A167" s="2"/>
      <c r="B167" s="5"/>
      <c r="C167" s="1"/>
      <c r="D167" s="1"/>
      <c r="E167" s="1"/>
      <c r="F167" s="1"/>
      <c r="G167" s="1"/>
      <c r="H167" s="1"/>
      <c r="I167" s="6"/>
      <c r="J167" s="1"/>
      <c r="K167" s="1"/>
      <c r="L167" s="6"/>
      <c r="M167" s="1"/>
      <c r="N167" s="1"/>
      <c r="O167" s="7"/>
      <c r="P167" s="1"/>
      <c r="Q167" s="1"/>
      <c r="R167" s="7"/>
      <c r="S167" s="1"/>
      <c r="T167" s="1"/>
      <c r="U167" s="1"/>
      <c r="V167" s="1"/>
      <c r="W167" s="1"/>
      <c r="X167" s="1"/>
      <c r="Y167" s="1"/>
      <c r="Z167" s="1"/>
      <c r="AA167" s="1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</row>
    <row r="168" spans="1:50" s="4" customFormat="1">
      <c r="A168" s="2"/>
      <c r="B168" s="5"/>
      <c r="C168" s="1"/>
      <c r="D168" s="1"/>
      <c r="E168" s="1"/>
      <c r="F168" s="1"/>
      <c r="G168" s="1"/>
      <c r="H168" s="1"/>
      <c r="I168" s="6"/>
      <c r="J168" s="1"/>
      <c r="K168" s="1"/>
      <c r="L168" s="6"/>
      <c r="M168" s="1"/>
      <c r="N168" s="1"/>
      <c r="O168" s="7"/>
      <c r="P168" s="1"/>
      <c r="Q168" s="1"/>
      <c r="R168" s="7"/>
      <c r="S168" s="1"/>
      <c r="T168" s="1"/>
      <c r="U168" s="1"/>
      <c r="V168" s="1"/>
      <c r="W168" s="1"/>
      <c r="X168" s="1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</row>
    <row r="169" spans="1:50" s="4" customFormat="1">
      <c r="A169" s="2"/>
      <c r="B169" s="5"/>
      <c r="C169" s="1"/>
      <c r="D169" s="1"/>
      <c r="E169" s="1"/>
      <c r="F169" s="1"/>
      <c r="G169" s="1"/>
      <c r="H169" s="1"/>
      <c r="I169" s="6"/>
      <c r="J169" s="1"/>
      <c r="K169" s="1"/>
      <c r="L169" s="6"/>
      <c r="M169" s="1"/>
      <c r="N169" s="1"/>
      <c r="O169" s="7"/>
      <c r="P169" s="1"/>
      <c r="Q169" s="1"/>
      <c r="R169" s="7"/>
      <c r="S169" s="1"/>
      <c r="T169" s="1"/>
      <c r="U169" s="1"/>
      <c r="V169" s="1"/>
      <c r="W169" s="1"/>
      <c r="X169" s="1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</row>
    <row r="170" spans="1:50" s="4" customFormat="1">
      <c r="A170" s="2"/>
      <c r="B170" s="5"/>
      <c r="C170" s="1"/>
      <c r="D170" s="1"/>
      <c r="E170" s="1"/>
      <c r="F170" s="1"/>
      <c r="G170" s="1"/>
      <c r="H170" s="1"/>
      <c r="I170" s="6"/>
      <c r="J170" s="1"/>
      <c r="K170" s="1"/>
      <c r="L170" s="6"/>
      <c r="M170" s="1"/>
      <c r="N170" s="1"/>
      <c r="O170" s="7"/>
      <c r="P170" s="1"/>
      <c r="Q170" s="1"/>
      <c r="R170" s="7"/>
      <c r="S170" s="1"/>
      <c r="T170" s="1"/>
      <c r="U170" s="1"/>
      <c r="V170" s="1"/>
      <c r="W170" s="1"/>
      <c r="X170" s="1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</row>
    <row r="171" spans="1:50" s="4" customFormat="1">
      <c r="A171" s="2"/>
      <c r="B171" s="5"/>
      <c r="C171" s="1"/>
      <c r="D171" s="1"/>
      <c r="E171" s="1"/>
      <c r="F171" s="1"/>
      <c r="G171" s="1"/>
      <c r="H171" s="1"/>
      <c r="I171" s="6"/>
      <c r="J171" s="1"/>
      <c r="K171" s="1"/>
      <c r="L171" s="6"/>
      <c r="M171" s="1"/>
      <c r="N171" s="1"/>
      <c r="O171" s="7"/>
      <c r="P171" s="1"/>
      <c r="Q171" s="1"/>
      <c r="R171" s="7"/>
      <c r="S171" s="1"/>
      <c r="T171" s="1"/>
      <c r="U171" s="1"/>
      <c r="V171" s="1"/>
      <c r="W171" s="1"/>
      <c r="X171" s="1"/>
      <c r="Y171" s="3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</row>
    <row r="172" spans="1:50" s="4" customFormat="1">
      <c r="A172" s="2"/>
      <c r="B172" s="5"/>
      <c r="C172" s="1"/>
      <c r="D172" s="1"/>
      <c r="E172" s="1"/>
      <c r="F172" s="1"/>
      <c r="G172" s="1"/>
      <c r="H172" s="1"/>
      <c r="I172" s="6"/>
      <c r="J172" s="1"/>
      <c r="K172" s="1"/>
      <c r="L172" s="6"/>
      <c r="M172" s="1"/>
      <c r="N172" s="1"/>
      <c r="O172" s="7"/>
      <c r="P172" s="1"/>
      <c r="Q172" s="1"/>
      <c r="R172" s="7"/>
      <c r="S172" s="1"/>
      <c r="T172" s="1"/>
      <c r="U172" s="1"/>
      <c r="V172" s="1"/>
      <c r="W172" s="1"/>
      <c r="X172" s="1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</row>
    <row r="173" spans="1:50" s="4" customFormat="1">
      <c r="A173" s="2"/>
      <c r="B173" s="5"/>
      <c r="C173" s="1"/>
      <c r="D173" s="1"/>
      <c r="E173" s="1"/>
      <c r="F173" s="1"/>
      <c r="G173" s="1"/>
      <c r="H173" s="1"/>
      <c r="I173" s="6"/>
      <c r="J173" s="1"/>
      <c r="K173" s="1"/>
      <c r="L173" s="6"/>
      <c r="M173" s="1"/>
      <c r="N173" s="1"/>
      <c r="O173" s="7"/>
      <c r="P173" s="1"/>
      <c r="Q173" s="1"/>
      <c r="R173" s="7"/>
      <c r="S173" s="1"/>
      <c r="T173" s="1"/>
      <c r="U173" s="1"/>
      <c r="V173" s="1"/>
      <c r="W173" s="1"/>
      <c r="X173" s="1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</row>
    <row r="174" spans="1:50" s="4" customFormat="1">
      <c r="A174" s="2"/>
      <c r="B174" s="5"/>
      <c r="C174" s="1"/>
      <c r="D174" s="1"/>
      <c r="E174" s="1"/>
      <c r="F174" s="1"/>
      <c r="G174" s="1"/>
      <c r="H174" s="1"/>
      <c r="I174" s="6"/>
      <c r="J174" s="1"/>
      <c r="K174" s="1"/>
      <c r="L174" s="6"/>
      <c r="M174" s="1"/>
      <c r="N174" s="1"/>
      <c r="O174" s="7"/>
      <c r="P174" s="1"/>
      <c r="Q174" s="1"/>
      <c r="R174" s="7"/>
      <c r="S174" s="1"/>
      <c r="T174" s="1"/>
      <c r="U174" s="1"/>
      <c r="V174" s="1"/>
      <c r="W174" s="1"/>
      <c r="X174" s="1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</row>
    <row r="175" spans="1:50" s="4" customFormat="1">
      <c r="A175" s="2"/>
      <c r="B175" s="5"/>
      <c r="C175" s="1"/>
      <c r="D175" s="1"/>
      <c r="E175" s="1"/>
      <c r="F175" s="1"/>
      <c r="G175" s="1"/>
      <c r="H175" s="1"/>
      <c r="I175" s="6"/>
      <c r="J175" s="1"/>
      <c r="K175" s="1"/>
      <c r="L175" s="6"/>
      <c r="M175" s="1"/>
      <c r="N175" s="1"/>
      <c r="O175" s="7"/>
      <c r="P175" s="1"/>
      <c r="Q175" s="1"/>
      <c r="R175" s="7"/>
      <c r="S175" s="1"/>
      <c r="T175" s="1"/>
      <c r="U175" s="1"/>
      <c r="V175" s="1"/>
      <c r="W175" s="1"/>
      <c r="X175" s="1"/>
      <c r="Z175" s="3"/>
      <c r="AA175" s="3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</row>
    <row r="176" spans="1:50" s="4" customFormat="1">
      <c r="A176" s="2"/>
      <c r="B176" s="5"/>
      <c r="C176" s="1"/>
      <c r="D176" s="1"/>
      <c r="E176" s="1"/>
      <c r="F176" s="1"/>
      <c r="G176" s="1"/>
      <c r="H176" s="1"/>
      <c r="I176" s="6"/>
      <c r="J176" s="1"/>
      <c r="K176" s="1"/>
      <c r="L176" s="6"/>
      <c r="M176" s="1"/>
      <c r="N176" s="1"/>
      <c r="O176" s="7"/>
      <c r="P176" s="1"/>
      <c r="Q176" s="1"/>
      <c r="R176" s="7"/>
      <c r="S176" s="1"/>
      <c r="T176" s="1"/>
      <c r="U176" s="1"/>
      <c r="V176" s="1"/>
      <c r="W176" s="1"/>
      <c r="X176" s="1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</row>
    <row r="177" spans="1:50" s="3" customFormat="1">
      <c r="A177" s="2"/>
      <c r="B177" s="5"/>
      <c r="C177" s="1"/>
      <c r="D177" s="1"/>
      <c r="E177" s="1"/>
      <c r="F177" s="1"/>
      <c r="G177" s="1"/>
      <c r="H177" s="1"/>
      <c r="I177" s="6"/>
      <c r="J177" s="1"/>
      <c r="K177" s="1"/>
      <c r="L177" s="6"/>
      <c r="M177" s="1"/>
      <c r="N177" s="1"/>
      <c r="O177" s="7"/>
      <c r="P177" s="1"/>
      <c r="Q177" s="1"/>
      <c r="R177" s="7"/>
      <c r="S177" s="1"/>
      <c r="T177" s="1"/>
      <c r="U177" s="1"/>
      <c r="V177" s="1"/>
      <c r="W177" s="1"/>
      <c r="X177" s="1"/>
      <c r="Y177" s="4"/>
      <c r="Z177" s="4"/>
      <c r="AA177" s="4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</row>
    <row r="178" spans="1:50" s="4" customFormat="1">
      <c r="A178" s="2"/>
      <c r="B178" s="5"/>
      <c r="C178" s="1"/>
      <c r="D178" s="1"/>
      <c r="E178" s="1"/>
      <c r="F178" s="1"/>
      <c r="G178" s="1"/>
      <c r="H178" s="1"/>
      <c r="I178" s="6"/>
      <c r="J178" s="1"/>
      <c r="K178" s="1"/>
      <c r="L178" s="6"/>
      <c r="M178" s="1"/>
      <c r="N178" s="1"/>
      <c r="O178" s="7"/>
      <c r="P178" s="1"/>
      <c r="Q178" s="1"/>
      <c r="R178" s="7"/>
      <c r="S178" s="1"/>
      <c r="T178" s="1"/>
      <c r="U178" s="1"/>
      <c r="V178" s="1"/>
      <c r="W178" s="1"/>
      <c r="X178" s="1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</row>
    <row r="179" spans="1:50" s="4" customFormat="1">
      <c r="A179" s="2"/>
      <c r="B179" s="5"/>
      <c r="C179" s="1"/>
      <c r="D179" s="1"/>
      <c r="E179" s="1"/>
      <c r="F179" s="1"/>
      <c r="G179" s="1"/>
      <c r="H179" s="1"/>
      <c r="I179" s="6"/>
      <c r="J179" s="1"/>
      <c r="K179" s="1"/>
      <c r="L179" s="6"/>
      <c r="M179" s="1"/>
      <c r="N179" s="1"/>
      <c r="O179" s="7"/>
      <c r="P179" s="1"/>
      <c r="Q179" s="1"/>
      <c r="R179" s="7"/>
      <c r="S179" s="1"/>
      <c r="T179" s="1"/>
      <c r="U179" s="1"/>
      <c r="V179" s="1"/>
      <c r="W179" s="1"/>
      <c r="X179" s="1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</row>
    <row r="180" spans="1:50" s="4" customFormat="1">
      <c r="A180" s="2"/>
      <c r="B180" s="5"/>
      <c r="C180" s="1"/>
      <c r="D180" s="1"/>
      <c r="E180" s="1"/>
      <c r="F180" s="1"/>
      <c r="G180" s="1"/>
      <c r="H180" s="1"/>
      <c r="I180" s="6"/>
      <c r="J180" s="1"/>
      <c r="K180" s="1"/>
      <c r="L180" s="6"/>
      <c r="M180" s="1"/>
      <c r="N180" s="1"/>
      <c r="O180" s="7"/>
      <c r="P180" s="1"/>
      <c r="Q180" s="1"/>
      <c r="R180" s="7"/>
      <c r="S180" s="1"/>
      <c r="T180" s="1"/>
      <c r="U180" s="1"/>
      <c r="V180" s="1"/>
      <c r="W180" s="1"/>
      <c r="X180" s="1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</row>
    <row r="181" spans="1:50" s="4" customFormat="1">
      <c r="A181" s="2"/>
      <c r="B181" s="5"/>
      <c r="C181" s="1"/>
      <c r="D181" s="1"/>
      <c r="E181" s="1"/>
      <c r="F181" s="1"/>
      <c r="G181" s="1"/>
      <c r="H181" s="1"/>
      <c r="I181" s="6"/>
      <c r="J181" s="1"/>
      <c r="K181" s="1"/>
      <c r="L181" s="6"/>
      <c r="M181" s="1"/>
      <c r="N181" s="1"/>
      <c r="O181" s="7"/>
      <c r="P181" s="1"/>
      <c r="Q181" s="1"/>
      <c r="R181" s="7"/>
      <c r="S181" s="1"/>
      <c r="T181" s="1"/>
      <c r="U181" s="1"/>
      <c r="V181" s="1"/>
      <c r="W181" s="1"/>
      <c r="X181" s="1"/>
      <c r="Y181" s="3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</row>
    <row r="182" spans="1:50" s="4" customFormat="1">
      <c r="A182" s="2"/>
      <c r="B182" s="5"/>
      <c r="C182" s="1"/>
      <c r="D182" s="1"/>
      <c r="E182" s="1"/>
      <c r="F182" s="1"/>
      <c r="G182" s="1"/>
      <c r="H182" s="1"/>
      <c r="I182" s="6"/>
      <c r="J182" s="1"/>
      <c r="K182" s="1"/>
      <c r="L182" s="6"/>
      <c r="M182" s="1"/>
      <c r="N182" s="1"/>
      <c r="O182" s="7"/>
      <c r="P182" s="1"/>
      <c r="Q182" s="1"/>
      <c r="R182" s="7"/>
      <c r="S182" s="1"/>
      <c r="T182" s="1"/>
      <c r="U182" s="1"/>
      <c r="V182" s="1"/>
      <c r="W182" s="1"/>
      <c r="X182" s="1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</row>
    <row r="183" spans="1:50" s="4" customFormat="1">
      <c r="A183" s="2"/>
      <c r="B183" s="5"/>
      <c r="C183" s="1"/>
      <c r="D183" s="1"/>
      <c r="E183" s="1"/>
      <c r="F183" s="1"/>
      <c r="G183" s="1"/>
      <c r="H183" s="1"/>
      <c r="I183" s="6"/>
      <c r="J183" s="1"/>
      <c r="K183" s="1"/>
      <c r="L183" s="6"/>
      <c r="M183" s="1"/>
      <c r="N183" s="1"/>
      <c r="O183" s="7"/>
      <c r="P183" s="1"/>
      <c r="Q183" s="1"/>
      <c r="R183" s="7"/>
      <c r="S183" s="1"/>
      <c r="T183" s="1"/>
      <c r="U183" s="1"/>
      <c r="V183" s="1"/>
      <c r="W183" s="1"/>
      <c r="X183" s="1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</row>
    <row r="184" spans="1:50" s="4" customFormat="1">
      <c r="A184" s="2"/>
      <c r="B184" s="5"/>
      <c r="C184" s="1"/>
      <c r="D184" s="1"/>
      <c r="E184" s="1"/>
      <c r="F184" s="1"/>
      <c r="G184" s="1"/>
      <c r="H184" s="1"/>
      <c r="I184" s="6"/>
      <c r="J184" s="1"/>
      <c r="K184" s="1"/>
      <c r="L184" s="6"/>
      <c r="M184" s="1"/>
      <c r="N184" s="1"/>
      <c r="O184" s="7"/>
      <c r="P184" s="1"/>
      <c r="Q184" s="1"/>
      <c r="R184" s="7"/>
      <c r="S184" s="1"/>
      <c r="T184" s="1"/>
      <c r="U184" s="1"/>
      <c r="V184" s="1"/>
      <c r="W184" s="1"/>
      <c r="X184" s="1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</row>
    <row r="185" spans="1:50" s="4" customFormat="1">
      <c r="A185" s="2"/>
      <c r="B185" s="5"/>
      <c r="C185" s="1"/>
      <c r="D185" s="1"/>
      <c r="E185" s="1"/>
      <c r="F185" s="1"/>
      <c r="G185" s="1"/>
      <c r="H185" s="1"/>
      <c r="I185" s="6"/>
      <c r="J185" s="1"/>
      <c r="K185" s="1"/>
      <c r="L185" s="6"/>
      <c r="M185" s="1"/>
      <c r="N185" s="1"/>
      <c r="O185" s="7"/>
      <c r="P185" s="1"/>
      <c r="Q185" s="1"/>
      <c r="R185" s="7"/>
      <c r="S185" s="1"/>
      <c r="T185" s="1"/>
      <c r="U185" s="1"/>
      <c r="V185" s="1"/>
      <c r="W185" s="1"/>
      <c r="X185" s="1"/>
      <c r="Z185" s="3"/>
      <c r="AA185" s="3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</row>
    <row r="186" spans="1:50" s="4" customFormat="1">
      <c r="A186" s="2"/>
      <c r="B186" s="5"/>
      <c r="C186" s="1"/>
      <c r="D186" s="1"/>
      <c r="E186" s="1"/>
      <c r="F186" s="1"/>
      <c r="G186" s="1"/>
      <c r="H186" s="1"/>
      <c r="I186" s="6"/>
      <c r="J186" s="1"/>
      <c r="K186" s="1"/>
      <c r="L186" s="6"/>
      <c r="M186" s="1"/>
      <c r="N186" s="1"/>
      <c r="O186" s="7"/>
      <c r="P186" s="1"/>
      <c r="Q186" s="1"/>
      <c r="R186" s="7"/>
      <c r="S186" s="1"/>
      <c r="T186" s="1"/>
      <c r="U186" s="1"/>
      <c r="V186" s="1"/>
      <c r="W186" s="1"/>
      <c r="X186" s="1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</row>
    <row r="187" spans="1:50" s="3" customFormat="1">
      <c r="A187" s="2"/>
      <c r="B187" s="5"/>
      <c r="C187" s="1"/>
      <c r="D187" s="1"/>
      <c r="E187" s="1"/>
      <c r="F187" s="1"/>
      <c r="G187" s="1"/>
      <c r="H187" s="1"/>
      <c r="I187" s="6"/>
      <c r="J187" s="1"/>
      <c r="K187" s="1"/>
      <c r="L187" s="6"/>
      <c r="M187" s="1"/>
      <c r="N187" s="1"/>
      <c r="O187" s="7"/>
      <c r="P187" s="1"/>
      <c r="Q187" s="1"/>
      <c r="R187" s="7"/>
      <c r="S187" s="1"/>
      <c r="T187" s="1"/>
      <c r="U187" s="1"/>
      <c r="V187" s="1"/>
      <c r="W187" s="1"/>
      <c r="X187" s="1"/>
      <c r="Y187" s="4"/>
      <c r="Z187" s="4"/>
      <c r="AA187" s="4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</row>
    <row r="188" spans="1:50" s="4" customFormat="1">
      <c r="A188" s="2"/>
      <c r="B188" s="5"/>
      <c r="C188" s="1"/>
      <c r="D188" s="1"/>
      <c r="E188" s="1"/>
      <c r="F188" s="1"/>
      <c r="G188" s="1"/>
      <c r="H188" s="1"/>
      <c r="I188" s="6"/>
      <c r="J188" s="1"/>
      <c r="K188" s="1"/>
      <c r="L188" s="6"/>
      <c r="M188" s="1"/>
      <c r="N188" s="1"/>
      <c r="O188" s="7"/>
      <c r="P188" s="1"/>
      <c r="Q188" s="1"/>
      <c r="R188" s="7"/>
      <c r="S188" s="1"/>
      <c r="T188" s="1"/>
      <c r="U188" s="1"/>
      <c r="V188" s="1"/>
      <c r="W188" s="1"/>
      <c r="X188" s="1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</row>
    <row r="189" spans="1:50" s="4" customFormat="1">
      <c r="A189" s="2"/>
      <c r="B189" s="5"/>
      <c r="C189" s="1"/>
      <c r="D189" s="1"/>
      <c r="E189" s="1"/>
      <c r="F189" s="1"/>
      <c r="G189" s="1"/>
      <c r="H189" s="1"/>
      <c r="I189" s="6"/>
      <c r="J189" s="1"/>
      <c r="K189" s="1"/>
      <c r="L189" s="6"/>
      <c r="M189" s="1"/>
      <c r="N189" s="1"/>
      <c r="O189" s="7"/>
      <c r="P189" s="1"/>
      <c r="Q189" s="1"/>
      <c r="R189" s="7"/>
      <c r="S189" s="1"/>
      <c r="T189" s="1"/>
      <c r="U189" s="1"/>
      <c r="V189" s="1"/>
      <c r="W189" s="1"/>
      <c r="X189" s="1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</row>
    <row r="190" spans="1:50" s="4" customFormat="1">
      <c r="A190" s="2"/>
      <c r="B190" s="5"/>
      <c r="C190" s="1"/>
      <c r="D190" s="1"/>
      <c r="E190" s="1"/>
      <c r="F190" s="1"/>
      <c r="G190" s="1"/>
      <c r="H190" s="1"/>
      <c r="I190" s="6"/>
      <c r="J190" s="1"/>
      <c r="K190" s="1"/>
      <c r="L190" s="6"/>
      <c r="M190" s="1"/>
      <c r="N190" s="1"/>
      <c r="O190" s="7"/>
      <c r="P190" s="1"/>
      <c r="Q190" s="1"/>
      <c r="R190" s="7"/>
      <c r="S190" s="1"/>
      <c r="T190" s="1"/>
      <c r="U190" s="1"/>
      <c r="V190" s="1"/>
      <c r="W190" s="1"/>
      <c r="X190" s="1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</row>
    <row r="191" spans="1:50" s="4" customFormat="1">
      <c r="A191" s="2"/>
      <c r="B191" s="5"/>
      <c r="C191" s="1"/>
      <c r="D191" s="1"/>
      <c r="E191" s="1"/>
      <c r="F191" s="1"/>
      <c r="G191" s="1"/>
      <c r="H191" s="1"/>
      <c r="I191" s="6"/>
      <c r="J191" s="1"/>
      <c r="K191" s="1"/>
      <c r="L191" s="6"/>
      <c r="M191" s="1"/>
      <c r="N191" s="1"/>
      <c r="O191" s="7"/>
      <c r="P191" s="1"/>
      <c r="Q191" s="1"/>
      <c r="R191" s="7"/>
      <c r="S191" s="1"/>
      <c r="T191" s="1"/>
      <c r="U191" s="1"/>
      <c r="V191" s="1"/>
      <c r="W191" s="1"/>
      <c r="X191" s="1"/>
      <c r="Y191" s="1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</row>
    <row r="192" spans="1:50" s="4" customFormat="1">
      <c r="A192" s="2"/>
      <c r="B192" s="5"/>
      <c r="C192" s="1"/>
      <c r="D192" s="1"/>
      <c r="E192" s="1"/>
      <c r="F192" s="1"/>
      <c r="G192" s="1"/>
      <c r="H192" s="1"/>
      <c r="I192" s="6"/>
      <c r="J192" s="1"/>
      <c r="K192" s="1"/>
      <c r="L192" s="6"/>
      <c r="M192" s="1"/>
      <c r="N192" s="1"/>
      <c r="O192" s="7"/>
      <c r="P192" s="1"/>
      <c r="Q192" s="1"/>
      <c r="R192" s="7"/>
      <c r="S192" s="1"/>
      <c r="T192" s="1"/>
      <c r="U192" s="1"/>
      <c r="V192" s="1"/>
      <c r="W192" s="1"/>
      <c r="X192" s="1"/>
      <c r="Y192" s="1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</row>
    <row r="193" spans="1:50" s="4" customFormat="1">
      <c r="A193" s="2"/>
      <c r="B193" s="5"/>
      <c r="C193" s="1"/>
      <c r="D193" s="1"/>
      <c r="E193" s="1"/>
      <c r="F193" s="1"/>
      <c r="G193" s="1"/>
      <c r="H193" s="1"/>
      <c r="I193" s="6"/>
      <c r="J193" s="1"/>
      <c r="K193" s="1"/>
      <c r="L193" s="6"/>
      <c r="M193" s="1"/>
      <c r="N193" s="1"/>
      <c r="O193" s="7"/>
      <c r="P193" s="1"/>
      <c r="Q193" s="1"/>
      <c r="R193" s="7"/>
      <c r="S193" s="1"/>
      <c r="T193" s="1"/>
      <c r="U193" s="1"/>
      <c r="V193" s="1"/>
      <c r="W193" s="1"/>
      <c r="X193" s="1"/>
      <c r="Y193" s="1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</row>
    <row r="194" spans="1:50" s="4" customFormat="1">
      <c r="A194" s="2"/>
      <c r="B194" s="5"/>
      <c r="C194" s="1"/>
      <c r="D194" s="1"/>
      <c r="E194" s="1"/>
      <c r="F194" s="1"/>
      <c r="G194" s="1"/>
      <c r="H194" s="1"/>
      <c r="I194" s="6"/>
      <c r="J194" s="1"/>
      <c r="K194" s="1"/>
      <c r="L194" s="6"/>
      <c r="M194" s="1"/>
      <c r="N194" s="1"/>
      <c r="O194" s="7"/>
      <c r="P194" s="1"/>
      <c r="Q194" s="1"/>
      <c r="R194" s="7"/>
      <c r="S194" s="1"/>
      <c r="T194" s="1"/>
      <c r="U194" s="1"/>
      <c r="V194" s="1"/>
      <c r="W194" s="1"/>
      <c r="X194" s="1"/>
      <c r="Y194" s="1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</row>
    <row r="195" spans="1:50" s="4" customFormat="1">
      <c r="A195" s="2"/>
      <c r="B195" s="5"/>
      <c r="C195" s="1"/>
      <c r="D195" s="1"/>
      <c r="E195" s="1"/>
      <c r="F195" s="1"/>
      <c r="G195" s="1"/>
      <c r="H195" s="1"/>
      <c r="I195" s="6"/>
      <c r="J195" s="1"/>
      <c r="K195" s="1"/>
      <c r="L195" s="6"/>
      <c r="M195" s="1"/>
      <c r="N195" s="1"/>
      <c r="O195" s="7"/>
      <c r="P195" s="1"/>
      <c r="Q195" s="1"/>
      <c r="R195" s="7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50" s="4" customFormat="1">
      <c r="A196" s="2"/>
      <c r="B196" s="5"/>
      <c r="C196" s="1"/>
      <c r="D196" s="1"/>
      <c r="E196" s="1"/>
      <c r="F196" s="1"/>
      <c r="G196" s="1"/>
      <c r="H196" s="1"/>
      <c r="I196" s="6"/>
      <c r="J196" s="1"/>
      <c r="K196" s="1"/>
      <c r="L196" s="6"/>
      <c r="M196" s="1"/>
      <c r="N196" s="1"/>
      <c r="O196" s="7"/>
      <c r="P196" s="1"/>
      <c r="Q196" s="1"/>
      <c r="R196" s="7"/>
      <c r="S196" s="1"/>
      <c r="T196" s="1"/>
      <c r="U196" s="1"/>
      <c r="V196" s="1"/>
      <c r="W196" s="1"/>
      <c r="X196" s="1"/>
      <c r="Y196" s="1"/>
      <c r="Z196" s="1"/>
      <c r="AA196" s="1"/>
      <c r="AB196" s="1"/>
    </row>
  </sheetData>
  <mergeCells count="66">
    <mergeCell ref="S99:T99"/>
    <mergeCell ref="B98:B100"/>
    <mergeCell ref="C98:C99"/>
    <mergeCell ref="D98:D99"/>
    <mergeCell ref="E98:E99"/>
    <mergeCell ref="F98:F99"/>
    <mergeCell ref="D3:D5"/>
    <mergeCell ref="G99:H99"/>
    <mergeCell ref="J99:K99"/>
    <mergeCell ref="M99:N99"/>
    <mergeCell ref="P99:Q99"/>
    <mergeCell ref="R4:R5"/>
    <mergeCell ref="V99:W99"/>
    <mergeCell ref="C100:D100"/>
    <mergeCell ref="A1:X2"/>
    <mergeCell ref="G3:I3"/>
    <mergeCell ref="P3:R3"/>
    <mergeCell ref="J3:L3"/>
    <mergeCell ref="M3:O3"/>
    <mergeCell ref="S3:U3"/>
    <mergeCell ref="F3:F5"/>
    <mergeCell ref="I4:I5"/>
    <mergeCell ref="L4:L5"/>
    <mergeCell ref="V3:X3"/>
    <mergeCell ref="A3:A5"/>
    <mergeCell ref="B3:B5"/>
    <mergeCell ref="C3:C5"/>
    <mergeCell ref="V80:W80"/>
    <mergeCell ref="C81:D81"/>
    <mergeCell ref="J80:K80"/>
    <mergeCell ref="M80:N80"/>
    <mergeCell ref="P80:Q80"/>
    <mergeCell ref="S80:T80"/>
    <mergeCell ref="G80:H80"/>
    <mergeCell ref="C79:C80"/>
    <mergeCell ref="D79:D80"/>
    <mergeCell ref="E79:E80"/>
    <mergeCell ref="F79:F80"/>
    <mergeCell ref="U4:U5"/>
    <mergeCell ref="X4:X5"/>
    <mergeCell ref="C62:D62"/>
    <mergeCell ref="F60:F61"/>
    <mergeCell ref="E60:E61"/>
    <mergeCell ref="O4:O5"/>
    <mergeCell ref="G61:H61"/>
    <mergeCell ref="S61:T61"/>
    <mergeCell ref="V61:W61"/>
    <mergeCell ref="P61:Q61"/>
    <mergeCell ref="M61:N61"/>
    <mergeCell ref="J61:K61"/>
    <mergeCell ref="E3:E5"/>
    <mergeCell ref="S62:X63"/>
    <mergeCell ref="B63:R63"/>
    <mergeCell ref="B60:B62"/>
    <mergeCell ref="B111:B114"/>
    <mergeCell ref="C111:C112"/>
    <mergeCell ref="C113:C114"/>
    <mergeCell ref="C60:C61"/>
    <mergeCell ref="D60:D61"/>
    <mergeCell ref="C103:E103"/>
    <mergeCell ref="C104:E104"/>
    <mergeCell ref="B106:G106"/>
    <mergeCell ref="B107:B110"/>
    <mergeCell ref="C107:C108"/>
    <mergeCell ref="C109:C110"/>
    <mergeCell ref="B79:B81"/>
  </mergeCells>
  <phoneticPr fontId="3" type="noConversion"/>
  <pageMargins left="0.51181102362204722" right="0.51181102362204722" top="0.39370078740157483" bottom="0.35433070866141736" header="0.31496062992125984" footer="0.31496062992125984"/>
  <pageSetup paperSize="9" scale="60" fitToHeight="0" orientation="landscape" r:id="rId1"/>
  <rowBreaks count="1" manualBreakCount="1">
    <brk id="4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25"/>
  <sheetViews>
    <sheetView tabSelected="1" view="pageBreakPreview" topLeftCell="I1" zoomScaleNormal="50" zoomScaleSheetLayoutView="100" workbookViewId="0">
      <selection activeCell="B68" sqref="B68"/>
    </sheetView>
  </sheetViews>
  <sheetFormatPr defaultRowHeight="12.75"/>
  <cols>
    <col min="1" max="1" width="5.73046875" customWidth="1"/>
    <col min="2" max="2" width="53" customWidth="1"/>
    <col min="3" max="3" width="11" bestFit="1" customWidth="1"/>
    <col min="4" max="4" width="13.86328125" customWidth="1"/>
    <col min="8" max="8" width="9.1328125" customWidth="1"/>
    <col min="9" max="9" width="8.86328125" customWidth="1"/>
    <col min="11" max="11" width="5" customWidth="1"/>
    <col min="13" max="13" width="6.73046875" customWidth="1"/>
    <col min="14" max="14" width="8" customWidth="1"/>
    <col min="16" max="16" width="4.86328125" customWidth="1"/>
    <col min="18" max="18" width="5.73046875" customWidth="1"/>
    <col min="19" max="19" width="7.73046875" customWidth="1"/>
    <col min="21" max="21" width="9.265625" customWidth="1"/>
    <col min="23" max="24" width="7.73046875" customWidth="1"/>
    <col min="26" max="26" width="5" customWidth="1"/>
    <col min="28" max="28" width="5" customWidth="1"/>
    <col min="29" max="29" width="7.73046875" customWidth="1"/>
    <col min="31" max="31" width="5" customWidth="1"/>
    <col min="33" max="33" width="5.265625" customWidth="1"/>
    <col min="34" max="34" width="7.73046875" customWidth="1"/>
    <col min="36" max="36" width="4.73046875" customWidth="1"/>
    <col min="38" max="38" width="5.265625" customWidth="1"/>
    <col min="39" max="39" width="8.1328125" customWidth="1"/>
  </cols>
  <sheetData>
    <row r="1" spans="1:40">
      <c r="A1" s="678" t="s">
        <v>87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79"/>
      <c r="AN1" s="44"/>
    </row>
    <row r="2" spans="1:40" ht="97.9" customHeight="1" thickBot="1">
      <c r="A2" s="614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  <c r="AJ2" s="615"/>
      <c r="AK2" s="615"/>
      <c r="AL2" s="615"/>
      <c r="AM2" s="680"/>
      <c r="AN2" s="44"/>
    </row>
    <row r="3" spans="1:40" ht="16.149999999999999" customHeight="1" thickBot="1">
      <c r="A3" s="601" t="s">
        <v>0</v>
      </c>
      <c r="B3" s="601" t="s">
        <v>3</v>
      </c>
      <c r="C3" s="62"/>
      <c r="D3" s="601" t="s">
        <v>12</v>
      </c>
      <c r="E3" s="601" t="s">
        <v>48</v>
      </c>
      <c r="F3" s="601" t="s">
        <v>49</v>
      </c>
      <c r="G3" s="412"/>
      <c r="H3" s="601" t="s">
        <v>1</v>
      </c>
      <c r="I3" s="601" t="s">
        <v>16</v>
      </c>
      <c r="J3" s="616" t="s">
        <v>4</v>
      </c>
      <c r="K3" s="617"/>
      <c r="L3" s="617"/>
      <c r="M3" s="617"/>
      <c r="N3" s="618"/>
      <c r="O3" s="616" t="s">
        <v>5</v>
      </c>
      <c r="P3" s="617"/>
      <c r="Q3" s="617"/>
      <c r="R3" s="617"/>
      <c r="S3" s="618"/>
      <c r="T3" s="616" t="s">
        <v>6</v>
      </c>
      <c r="U3" s="617"/>
      <c r="V3" s="617"/>
      <c r="W3" s="617"/>
      <c r="X3" s="618"/>
      <c r="Y3" s="616" t="s">
        <v>7</v>
      </c>
      <c r="Z3" s="617"/>
      <c r="AA3" s="617"/>
      <c r="AB3" s="617"/>
      <c r="AC3" s="618"/>
      <c r="AD3" s="616" t="s">
        <v>21</v>
      </c>
      <c r="AE3" s="617"/>
      <c r="AF3" s="617"/>
      <c r="AG3" s="617"/>
      <c r="AH3" s="618"/>
      <c r="AI3" s="616" t="s">
        <v>22</v>
      </c>
      <c r="AJ3" s="617"/>
      <c r="AK3" s="617"/>
      <c r="AL3" s="617"/>
      <c r="AM3" s="618"/>
      <c r="AN3" s="44"/>
    </row>
    <row r="4" spans="1:40" ht="15.75" thickBot="1">
      <c r="A4" s="602"/>
      <c r="B4" s="602"/>
      <c r="C4" s="64"/>
      <c r="D4" s="602"/>
      <c r="E4" s="602"/>
      <c r="F4" s="602"/>
      <c r="G4" s="413"/>
      <c r="H4" s="602"/>
      <c r="I4" s="602"/>
      <c r="J4" s="622" t="s">
        <v>9</v>
      </c>
      <c r="K4" s="623"/>
      <c r="L4" s="622" t="s">
        <v>10</v>
      </c>
      <c r="M4" s="623"/>
      <c r="N4" s="586" t="s">
        <v>1</v>
      </c>
      <c r="O4" s="622" t="s">
        <v>9</v>
      </c>
      <c r="P4" s="623"/>
      <c r="Q4" s="622" t="s">
        <v>10</v>
      </c>
      <c r="R4" s="623"/>
      <c r="S4" s="586" t="s">
        <v>1</v>
      </c>
      <c r="T4" s="622" t="s">
        <v>9</v>
      </c>
      <c r="U4" s="623"/>
      <c r="V4" s="622" t="s">
        <v>10</v>
      </c>
      <c r="W4" s="623"/>
      <c r="X4" s="586" t="s">
        <v>1</v>
      </c>
      <c r="Y4" s="622" t="s">
        <v>9</v>
      </c>
      <c r="Z4" s="623"/>
      <c r="AA4" s="622" t="s">
        <v>10</v>
      </c>
      <c r="AB4" s="623"/>
      <c r="AC4" s="586" t="s">
        <v>1</v>
      </c>
      <c r="AD4" s="622" t="s">
        <v>9</v>
      </c>
      <c r="AE4" s="623"/>
      <c r="AF4" s="622" t="s">
        <v>10</v>
      </c>
      <c r="AG4" s="623"/>
      <c r="AH4" s="586" t="s">
        <v>1</v>
      </c>
      <c r="AI4" s="622" t="s">
        <v>9</v>
      </c>
      <c r="AJ4" s="623"/>
      <c r="AK4" s="622" t="s">
        <v>10</v>
      </c>
      <c r="AL4" s="623"/>
      <c r="AM4" s="586" t="s">
        <v>1</v>
      </c>
      <c r="AN4" s="44"/>
    </row>
    <row r="5" spans="1:40" ht="108" customHeight="1" thickBot="1">
      <c r="A5" s="603"/>
      <c r="B5" s="603"/>
      <c r="C5" s="63" t="s">
        <v>59</v>
      </c>
      <c r="D5" s="603"/>
      <c r="E5" s="603"/>
      <c r="F5" s="603"/>
      <c r="G5" s="414"/>
      <c r="H5" s="603"/>
      <c r="I5" s="603"/>
      <c r="J5" s="59" t="s">
        <v>50</v>
      </c>
      <c r="K5" s="35" t="s">
        <v>51</v>
      </c>
      <c r="L5" s="59" t="s">
        <v>50</v>
      </c>
      <c r="M5" s="35" t="s">
        <v>51</v>
      </c>
      <c r="N5" s="587"/>
      <c r="O5" s="59" t="s">
        <v>50</v>
      </c>
      <c r="P5" s="35" t="s">
        <v>51</v>
      </c>
      <c r="Q5" s="59" t="s">
        <v>50</v>
      </c>
      <c r="R5" s="35" t="s">
        <v>51</v>
      </c>
      <c r="S5" s="587"/>
      <c r="T5" s="59" t="s">
        <v>50</v>
      </c>
      <c r="U5" s="35" t="s">
        <v>51</v>
      </c>
      <c r="V5" s="59" t="s">
        <v>50</v>
      </c>
      <c r="W5" s="35" t="s">
        <v>51</v>
      </c>
      <c r="X5" s="587"/>
      <c r="Y5" s="59" t="s">
        <v>50</v>
      </c>
      <c r="Z5" s="35" t="s">
        <v>51</v>
      </c>
      <c r="AA5" s="59" t="s">
        <v>50</v>
      </c>
      <c r="AB5" s="35" t="s">
        <v>51</v>
      </c>
      <c r="AC5" s="587"/>
      <c r="AD5" s="59" t="s">
        <v>50</v>
      </c>
      <c r="AE5" s="35" t="s">
        <v>51</v>
      </c>
      <c r="AF5" s="59" t="s">
        <v>50</v>
      </c>
      <c r="AG5" s="35" t="s">
        <v>51</v>
      </c>
      <c r="AH5" s="587"/>
      <c r="AI5" s="59" t="s">
        <v>50</v>
      </c>
      <c r="AJ5" s="35" t="s">
        <v>51</v>
      </c>
      <c r="AK5" s="59" t="s">
        <v>50</v>
      </c>
      <c r="AL5" s="35" t="s">
        <v>51</v>
      </c>
      <c r="AM5" s="587"/>
      <c r="AN5" s="44"/>
    </row>
    <row r="6" spans="1:40" ht="13.5" thickBot="1">
      <c r="A6" s="8" t="s">
        <v>2</v>
      </c>
      <c r="B6" s="112" t="s">
        <v>14</v>
      </c>
      <c r="C6" s="11">
        <f t="shared" ref="C6:H6" si="0">SUM(C7:C12)</f>
        <v>216</v>
      </c>
      <c r="D6" s="10">
        <f t="shared" si="0"/>
        <v>120</v>
      </c>
      <c r="E6" s="36">
        <f t="shared" si="0"/>
        <v>96</v>
      </c>
      <c r="F6" s="11">
        <f t="shared" si="0"/>
        <v>184</v>
      </c>
      <c r="G6" s="11"/>
      <c r="H6" s="10">
        <f t="shared" si="0"/>
        <v>15</v>
      </c>
      <c r="I6" s="12"/>
      <c r="J6" s="13">
        <f t="shared" ref="J6:AM6" si="1">SUM(J7:J12)</f>
        <v>9</v>
      </c>
      <c r="K6" s="37">
        <f t="shared" si="1"/>
        <v>18</v>
      </c>
      <c r="L6" s="13">
        <f t="shared" si="1"/>
        <v>48</v>
      </c>
      <c r="M6" s="37">
        <f t="shared" si="1"/>
        <v>36</v>
      </c>
      <c r="N6" s="12">
        <f t="shared" si="1"/>
        <v>10</v>
      </c>
      <c r="O6" s="13">
        <f t="shared" si="1"/>
        <v>0</v>
      </c>
      <c r="P6" s="37">
        <f t="shared" si="1"/>
        <v>0</v>
      </c>
      <c r="Q6" s="13">
        <f t="shared" si="1"/>
        <v>18</v>
      </c>
      <c r="R6" s="37">
        <f t="shared" si="1"/>
        <v>12</v>
      </c>
      <c r="S6" s="12">
        <f t="shared" si="1"/>
        <v>1</v>
      </c>
      <c r="T6" s="13">
        <f t="shared" si="1"/>
        <v>0</v>
      </c>
      <c r="U6" s="37">
        <f t="shared" si="1"/>
        <v>0</v>
      </c>
      <c r="V6" s="13">
        <f t="shared" si="1"/>
        <v>18</v>
      </c>
      <c r="W6" s="37">
        <f t="shared" si="1"/>
        <v>12</v>
      </c>
      <c r="X6" s="12">
        <f t="shared" si="1"/>
        <v>1</v>
      </c>
      <c r="Y6" s="13">
        <f t="shared" si="1"/>
        <v>0</v>
      </c>
      <c r="Z6" s="37">
        <f t="shared" si="1"/>
        <v>0</v>
      </c>
      <c r="AA6" s="13">
        <f t="shared" si="1"/>
        <v>33</v>
      </c>
      <c r="AB6" s="38">
        <f t="shared" si="1"/>
        <v>12</v>
      </c>
      <c r="AC6" s="14">
        <f t="shared" si="1"/>
        <v>3</v>
      </c>
      <c r="AD6" s="13">
        <f t="shared" si="1"/>
        <v>0</v>
      </c>
      <c r="AE6" s="37">
        <f t="shared" si="1"/>
        <v>0</v>
      </c>
      <c r="AF6" s="13">
        <f t="shared" si="1"/>
        <v>0</v>
      </c>
      <c r="AG6" s="37">
        <f t="shared" si="1"/>
        <v>0</v>
      </c>
      <c r="AH6" s="12">
        <f t="shared" si="1"/>
        <v>0</v>
      </c>
      <c r="AI6" s="13">
        <f t="shared" si="1"/>
        <v>0</v>
      </c>
      <c r="AJ6" s="37">
        <f t="shared" si="1"/>
        <v>0</v>
      </c>
      <c r="AK6" s="13">
        <f t="shared" si="1"/>
        <v>0</v>
      </c>
      <c r="AL6" s="38">
        <f t="shared" si="1"/>
        <v>0</v>
      </c>
      <c r="AM6" s="14">
        <f t="shared" si="1"/>
        <v>0</v>
      </c>
      <c r="AN6" s="44"/>
    </row>
    <row r="7" spans="1:40" ht="13.15">
      <c r="A7" s="65">
        <v>1</v>
      </c>
      <c r="B7" s="114" t="s">
        <v>68</v>
      </c>
      <c r="C7" s="231">
        <v>27</v>
      </c>
      <c r="D7" s="73">
        <v>15</v>
      </c>
      <c r="E7" s="119">
        <v>12</v>
      </c>
      <c r="F7" s="123">
        <v>48</v>
      </c>
      <c r="G7" s="446"/>
      <c r="H7" s="218">
        <v>3</v>
      </c>
      <c r="I7" s="77" t="s">
        <v>19</v>
      </c>
      <c r="J7" s="15">
        <v>6</v>
      </c>
      <c r="K7" s="39">
        <v>12</v>
      </c>
      <c r="L7" s="16">
        <v>9</v>
      </c>
      <c r="M7" s="40"/>
      <c r="N7" s="207">
        <v>3</v>
      </c>
      <c r="O7" s="178"/>
      <c r="P7" s="179"/>
      <c r="Q7" s="179"/>
      <c r="R7" s="179"/>
      <c r="S7" s="180"/>
      <c r="T7" s="178"/>
      <c r="U7" s="179"/>
      <c r="V7" s="179"/>
      <c r="W7" s="179"/>
      <c r="X7" s="180"/>
      <c r="Y7" s="178"/>
      <c r="Z7" s="179"/>
      <c r="AA7" s="179"/>
      <c r="AB7" s="179"/>
      <c r="AC7" s="180"/>
      <c r="AD7" s="653"/>
      <c r="AE7" s="654"/>
      <c r="AF7" s="654"/>
      <c r="AG7" s="654"/>
      <c r="AH7" s="655"/>
      <c r="AI7" s="653"/>
      <c r="AJ7" s="654"/>
      <c r="AK7" s="654"/>
      <c r="AL7" s="654"/>
      <c r="AM7" s="655"/>
      <c r="AN7" s="44"/>
    </row>
    <row r="8" spans="1:40" ht="16.149999999999999" customHeight="1">
      <c r="A8" s="66">
        <v>2</v>
      </c>
      <c r="B8" s="115" t="s">
        <v>69</v>
      </c>
      <c r="C8" s="231">
        <v>18</v>
      </c>
      <c r="D8" s="73">
        <v>6</v>
      </c>
      <c r="E8" s="120">
        <v>12</v>
      </c>
      <c r="F8" s="124">
        <v>32</v>
      </c>
      <c r="G8" s="447"/>
      <c r="H8" s="218">
        <v>2</v>
      </c>
      <c r="I8" s="77" t="s">
        <v>19</v>
      </c>
      <c r="J8" s="15">
        <v>3</v>
      </c>
      <c r="K8" s="39">
        <v>6</v>
      </c>
      <c r="L8" s="16">
        <v>9</v>
      </c>
      <c r="M8" s="40"/>
      <c r="N8" s="207">
        <v>2</v>
      </c>
      <c r="O8" s="156"/>
      <c r="P8" s="157"/>
      <c r="Q8" s="157"/>
      <c r="R8" s="157"/>
      <c r="S8" s="158"/>
      <c r="T8" s="156"/>
      <c r="U8" s="157"/>
      <c r="V8" s="157"/>
      <c r="W8" s="157"/>
      <c r="X8" s="158"/>
      <c r="Y8" s="156"/>
      <c r="Z8" s="157"/>
      <c r="AA8" s="157"/>
      <c r="AB8" s="157"/>
      <c r="AC8" s="158"/>
      <c r="AD8" s="656"/>
      <c r="AE8" s="657"/>
      <c r="AF8" s="657"/>
      <c r="AG8" s="657"/>
      <c r="AH8" s="658"/>
      <c r="AI8" s="656"/>
      <c r="AJ8" s="657"/>
      <c r="AK8" s="657"/>
      <c r="AL8" s="657"/>
      <c r="AM8" s="658"/>
      <c r="AN8" s="44"/>
    </row>
    <row r="9" spans="1:40" ht="16.899999999999999" customHeight="1">
      <c r="A9" s="66">
        <v>3</v>
      </c>
      <c r="B9" s="115" t="s">
        <v>67</v>
      </c>
      <c r="C9" s="231">
        <v>18</v>
      </c>
      <c r="D9" s="73">
        <v>6</v>
      </c>
      <c r="E9" s="120">
        <v>12</v>
      </c>
      <c r="F9" s="124">
        <v>32</v>
      </c>
      <c r="G9" s="447"/>
      <c r="H9" s="218">
        <v>2</v>
      </c>
      <c r="I9" s="77" t="s">
        <v>19</v>
      </c>
      <c r="J9" s="187"/>
      <c r="K9" s="220"/>
      <c r="L9" s="16">
        <v>6</v>
      </c>
      <c r="M9" s="40">
        <v>12</v>
      </c>
      <c r="N9" s="207">
        <v>2</v>
      </c>
      <c r="O9" s="156"/>
      <c r="P9" s="157"/>
      <c r="Q9" s="157"/>
      <c r="R9" s="157"/>
      <c r="S9" s="158"/>
      <c r="T9" s="156"/>
      <c r="U9" s="157"/>
      <c r="V9" s="157"/>
      <c r="W9" s="157"/>
      <c r="X9" s="158"/>
      <c r="Y9" s="156"/>
      <c r="Z9" s="157"/>
      <c r="AA9" s="157"/>
      <c r="AB9" s="157"/>
      <c r="AC9" s="158"/>
      <c r="AD9" s="656"/>
      <c r="AE9" s="657"/>
      <c r="AF9" s="657"/>
      <c r="AG9" s="657"/>
      <c r="AH9" s="658"/>
      <c r="AI9" s="656"/>
      <c r="AJ9" s="657"/>
      <c r="AK9" s="657"/>
      <c r="AL9" s="657"/>
      <c r="AM9" s="658"/>
      <c r="AN9" s="44"/>
    </row>
    <row r="10" spans="1:40" ht="13.15">
      <c r="A10" s="66">
        <v>4</v>
      </c>
      <c r="B10" s="116" t="s">
        <v>25</v>
      </c>
      <c r="C10" s="231">
        <v>18</v>
      </c>
      <c r="D10" s="73">
        <v>6</v>
      </c>
      <c r="E10" s="120">
        <v>12</v>
      </c>
      <c r="F10" s="124">
        <v>32</v>
      </c>
      <c r="G10" s="447"/>
      <c r="H10" s="218">
        <v>2</v>
      </c>
      <c r="I10" s="77" t="s">
        <v>19</v>
      </c>
      <c r="J10" s="156"/>
      <c r="K10" s="221"/>
      <c r="L10" s="16">
        <v>6</v>
      </c>
      <c r="M10" s="40">
        <v>12</v>
      </c>
      <c r="N10" s="207">
        <v>2</v>
      </c>
      <c r="O10" s="156"/>
      <c r="P10" s="157"/>
      <c r="Q10" s="176"/>
      <c r="R10" s="176"/>
      <c r="S10" s="177"/>
      <c r="T10" s="156"/>
      <c r="U10" s="157"/>
      <c r="V10" s="176"/>
      <c r="W10" s="176"/>
      <c r="X10" s="177"/>
      <c r="Y10" s="156"/>
      <c r="Z10" s="157"/>
      <c r="AA10" s="176"/>
      <c r="AB10" s="176"/>
      <c r="AC10" s="177"/>
      <c r="AD10" s="656"/>
      <c r="AE10" s="657"/>
      <c r="AF10" s="657"/>
      <c r="AG10" s="657"/>
      <c r="AH10" s="658"/>
      <c r="AI10" s="656"/>
      <c r="AJ10" s="657"/>
      <c r="AK10" s="657"/>
      <c r="AL10" s="657"/>
      <c r="AM10" s="658"/>
      <c r="AN10" s="44"/>
    </row>
    <row r="11" spans="1:40" ht="13.15">
      <c r="A11" s="66">
        <v>5</v>
      </c>
      <c r="B11" s="117" t="s">
        <v>23</v>
      </c>
      <c r="C11" s="231">
        <v>120</v>
      </c>
      <c r="D11" s="73">
        <v>72</v>
      </c>
      <c r="E11" s="120">
        <v>48</v>
      </c>
      <c r="F11" s="125">
        <v>30</v>
      </c>
      <c r="G11" s="446"/>
      <c r="H11" s="218">
        <v>5</v>
      </c>
      <c r="I11" s="84" t="s">
        <v>88</v>
      </c>
      <c r="J11" s="156"/>
      <c r="K11" s="221"/>
      <c r="L11" s="16">
        <v>18</v>
      </c>
      <c r="M11" s="40">
        <v>12</v>
      </c>
      <c r="N11" s="207">
        <v>1</v>
      </c>
      <c r="O11" s="656"/>
      <c r="P11" s="662"/>
      <c r="Q11" s="16">
        <v>18</v>
      </c>
      <c r="R11" s="40">
        <v>12</v>
      </c>
      <c r="S11" s="209">
        <v>1</v>
      </c>
      <c r="T11" s="156"/>
      <c r="U11" s="221"/>
      <c r="V11" s="16">
        <v>18</v>
      </c>
      <c r="W11" s="40">
        <v>12</v>
      </c>
      <c r="X11" s="207">
        <v>1</v>
      </c>
      <c r="Y11" s="156"/>
      <c r="Z11" s="221"/>
      <c r="AA11" s="16">
        <v>18</v>
      </c>
      <c r="AB11" s="40">
        <v>12</v>
      </c>
      <c r="AC11" s="207">
        <v>2</v>
      </c>
      <c r="AD11" s="656"/>
      <c r="AE11" s="657"/>
      <c r="AF11" s="657"/>
      <c r="AG11" s="657"/>
      <c r="AH11" s="658"/>
      <c r="AI11" s="656"/>
      <c r="AJ11" s="657"/>
      <c r="AK11" s="657"/>
      <c r="AL11" s="657"/>
      <c r="AM11" s="658"/>
      <c r="AN11" s="44"/>
    </row>
    <row r="12" spans="1:40" ht="15.6" customHeight="1" thickBot="1">
      <c r="A12" s="66">
        <v>6</v>
      </c>
      <c r="B12" s="118" t="s">
        <v>64</v>
      </c>
      <c r="C12" s="231">
        <v>15</v>
      </c>
      <c r="D12" s="72">
        <v>15</v>
      </c>
      <c r="E12" s="120">
        <v>0</v>
      </c>
      <c r="F12" s="126">
        <v>10</v>
      </c>
      <c r="G12" s="448"/>
      <c r="H12" s="219">
        <v>1</v>
      </c>
      <c r="I12" s="87" t="s">
        <v>19</v>
      </c>
      <c r="J12" s="159"/>
      <c r="K12" s="160"/>
      <c r="L12" s="222"/>
      <c r="M12" s="222"/>
      <c r="N12" s="223"/>
      <c r="O12" s="159"/>
      <c r="P12" s="160"/>
      <c r="Q12" s="222"/>
      <c r="R12" s="222"/>
      <c r="S12" s="223"/>
      <c r="T12" s="159"/>
      <c r="U12" s="160"/>
      <c r="V12" s="222"/>
      <c r="W12" s="222"/>
      <c r="X12" s="223"/>
      <c r="Y12" s="159"/>
      <c r="Z12" s="224"/>
      <c r="AA12" s="16">
        <v>15</v>
      </c>
      <c r="AB12" s="40"/>
      <c r="AC12" s="207">
        <v>1</v>
      </c>
      <c r="AD12" s="659"/>
      <c r="AE12" s="660"/>
      <c r="AF12" s="660"/>
      <c r="AG12" s="660"/>
      <c r="AH12" s="661"/>
      <c r="AI12" s="659"/>
      <c r="AJ12" s="660"/>
      <c r="AK12" s="660"/>
      <c r="AL12" s="660"/>
      <c r="AM12" s="661"/>
      <c r="AN12" s="44"/>
    </row>
    <row r="13" spans="1:40" ht="13.5" thickBot="1">
      <c r="A13" s="8" t="s">
        <v>17</v>
      </c>
      <c r="B13" s="9" t="s">
        <v>8</v>
      </c>
      <c r="C13" s="22">
        <f t="shared" ref="C13:H13" si="2">SUM(C14:C44)</f>
        <v>855</v>
      </c>
      <c r="D13" s="21">
        <f t="shared" si="2"/>
        <v>519</v>
      </c>
      <c r="E13" s="45">
        <f t="shared" si="2"/>
        <v>336</v>
      </c>
      <c r="F13" s="22">
        <f t="shared" si="2"/>
        <v>1745</v>
      </c>
      <c r="G13" s="22"/>
      <c r="H13" s="23">
        <f t="shared" si="2"/>
        <v>104</v>
      </c>
      <c r="I13" s="24"/>
      <c r="J13" s="24">
        <f>SUM(J14:J44)</f>
        <v>30</v>
      </c>
      <c r="K13" s="46">
        <f t="shared" ref="K13:AM13" si="3">SUM(K14:K44)</f>
        <v>60</v>
      </c>
      <c r="L13" s="24">
        <f>SUM(L14:L44)</f>
        <v>63</v>
      </c>
      <c r="M13" s="46">
        <f t="shared" si="3"/>
        <v>0</v>
      </c>
      <c r="N13" s="23">
        <f t="shared" si="3"/>
        <v>20</v>
      </c>
      <c r="O13" s="24">
        <f t="shared" si="3"/>
        <v>45</v>
      </c>
      <c r="P13" s="46">
        <f t="shared" si="3"/>
        <v>90</v>
      </c>
      <c r="Q13" s="24">
        <f t="shared" si="3"/>
        <v>99</v>
      </c>
      <c r="R13" s="46">
        <f t="shared" si="3"/>
        <v>0</v>
      </c>
      <c r="S13" s="23">
        <f t="shared" si="3"/>
        <v>29</v>
      </c>
      <c r="T13" s="24">
        <f t="shared" si="3"/>
        <v>36</v>
      </c>
      <c r="U13" s="46">
        <f t="shared" si="3"/>
        <v>72</v>
      </c>
      <c r="V13" s="24">
        <f t="shared" si="3"/>
        <v>63</v>
      </c>
      <c r="W13" s="46">
        <f t="shared" si="3"/>
        <v>0</v>
      </c>
      <c r="X13" s="23">
        <f t="shared" si="3"/>
        <v>19</v>
      </c>
      <c r="Y13" s="24">
        <f t="shared" si="3"/>
        <v>30</v>
      </c>
      <c r="Z13" s="46">
        <f t="shared" si="3"/>
        <v>60</v>
      </c>
      <c r="AA13" s="24">
        <f t="shared" si="3"/>
        <v>81</v>
      </c>
      <c r="AB13" s="47">
        <f t="shared" si="3"/>
        <v>0</v>
      </c>
      <c r="AC13" s="25">
        <f t="shared" si="3"/>
        <v>21</v>
      </c>
      <c r="AD13" s="24">
        <f>SUM(AD14:AD44)</f>
        <v>27</v>
      </c>
      <c r="AE13" s="46">
        <f t="shared" si="3"/>
        <v>54</v>
      </c>
      <c r="AF13" s="24">
        <f>SUM(AF14:AF44)</f>
        <v>45</v>
      </c>
      <c r="AG13" s="46">
        <f t="shared" si="3"/>
        <v>0</v>
      </c>
      <c r="AH13" s="23">
        <f t="shared" si="3"/>
        <v>15</v>
      </c>
      <c r="AI13" s="24">
        <f t="shared" si="3"/>
        <v>0</v>
      </c>
      <c r="AJ13" s="46">
        <f t="shared" si="3"/>
        <v>0</v>
      </c>
      <c r="AK13" s="24">
        <f t="shared" si="3"/>
        <v>0</v>
      </c>
      <c r="AL13" s="47">
        <f t="shared" si="3"/>
        <v>0</v>
      </c>
      <c r="AM13" s="25">
        <f t="shared" si="3"/>
        <v>0</v>
      </c>
    </row>
    <row r="14" spans="1:40" ht="13.15">
      <c r="A14" s="154">
        <v>7</v>
      </c>
      <c r="B14" s="108" t="s">
        <v>43</v>
      </c>
      <c r="C14" s="232">
        <v>27</v>
      </c>
      <c r="D14" s="69">
        <v>15</v>
      </c>
      <c r="E14" s="396">
        <v>12</v>
      </c>
      <c r="F14" s="127">
        <v>73</v>
      </c>
      <c r="G14" s="127"/>
      <c r="H14" s="210">
        <v>4</v>
      </c>
      <c r="I14" s="131" t="s">
        <v>35</v>
      </c>
      <c r="J14" s="357">
        <v>6</v>
      </c>
      <c r="K14" s="39">
        <v>12</v>
      </c>
      <c r="L14" s="152">
        <v>9</v>
      </c>
      <c r="M14" s="391"/>
      <c r="N14" s="214">
        <v>4</v>
      </c>
      <c r="O14" s="178"/>
      <c r="P14" s="179"/>
      <c r="Q14" s="179"/>
      <c r="R14" s="179"/>
      <c r="S14" s="179"/>
      <c r="T14" s="178"/>
      <c r="U14" s="179"/>
      <c r="V14" s="179"/>
      <c r="W14" s="179"/>
      <c r="X14" s="180"/>
      <c r="Y14" s="256"/>
      <c r="Z14" s="257"/>
      <c r="AA14" s="257"/>
      <c r="AB14" s="257"/>
      <c r="AC14" s="258"/>
      <c r="AD14" s="256"/>
      <c r="AE14" s="257"/>
      <c r="AF14" s="257"/>
      <c r="AG14" s="257"/>
      <c r="AH14" s="258"/>
      <c r="AI14" s="256"/>
      <c r="AJ14" s="257"/>
      <c r="AK14" s="257"/>
      <c r="AL14" s="257"/>
      <c r="AM14" s="258"/>
    </row>
    <row r="15" spans="1:40" ht="13.15">
      <c r="A15" s="154">
        <v>8</v>
      </c>
      <c r="B15" s="108" t="s">
        <v>37</v>
      </c>
      <c r="C15" s="233">
        <v>18</v>
      </c>
      <c r="D15" s="70">
        <v>12</v>
      </c>
      <c r="E15" s="397">
        <v>6</v>
      </c>
      <c r="F15" s="128">
        <v>57</v>
      </c>
      <c r="G15" s="128"/>
      <c r="H15" s="211">
        <v>3</v>
      </c>
      <c r="I15" s="229" t="s">
        <v>35</v>
      </c>
      <c r="J15" s="151">
        <v>3</v>
      </c>
      <c r="K15" s="39">
        <v>6</v>
      </c>
      <c r="L15" s="19">
        <v>9</v>
      </c>
      <c r="M15" s="392"/>
      <c r="N15" s="207">
        <v>3</v>
      </c>
      <c r="O15" s="156"/>
      <c r="P15" s="157"/>
      <c r="Q15" s="157"/>
      <c r="R15" s="157"/>
      <c r="S15" s="157"/>
      <c r="T15" s="156"/>
      <c r="U15" s="157"/>
      <c r="V15" s="157"/>
      <c r="W15" s="157"/>
      <c r="X15" s="158"/>
      <c r="Y15" s="259"/>
      <c r="Z15" s="260"/>
      <c r="AA15" s="260"/>
      <c r="AB15" s="260"/>
      <c r="AC15" s="261"/>
      <c r="AD15" s="259"/>
      <c r="AE15" s="260"/>
      <c r="AF15" s="260"/>
      <c r="AG15" s="260"/>
      <c r="AH15" s="261"/>
      <c r="AI15" s="259"/>
      <c r="AJ15" s="260"/>
      <c r="AK15" s="260"/>
      <c r="AL15" s="260"/>
      <c r="AM15" s="261"/>
    </row>
    <row r="16" spans="1:40" ht="26.25">
      <c r="A16" s="154">
        <v>9</v>
      </c>
      <c r="B16" s="108" t="s">
        <v>70</v>
      </c>
      <c r="C16" s="233">
        <v>18</v>
      </c>
      <c r="D16" s="71">
        <v>12</v>
      </c>
      <c r="E16" s="397">
        <v>6</v>
      </c>
      <c r="F16" s="124">
        <v>57</v>
      </c>
      <c r="G16" s="124"/>
      <c r="H16" s="211">
        <v>3</v>
      </c>
      <c r="I16" s="229" t="s">
        <v>35</v>
      </c>
      <c r="J16" s="17">
        <v>3</v>
      </c>
      <c r="K16" s="41">
        <v>6</v>
      </c>
      <c r="L16" s="16">
        <v>9</v>
      </c>
      <c r="M16" s="392"/>
      <c r="N16" s="207">
        <v>3</v>
      </c>
      <c r="O16" s="156"/>
      <c r="P16" s="157"/>
      <c r="Q16" s="157"/>
      <c r="R16" s="157"/>
      <c r="S16" s="157"/>
      <c r="T16" s="156"/>
      <c r="U16" s="157"/>
      <c r="V16" s="157"/>
      <c r="W16" s="157"/>
      <c r="X16" s="158"/>
      <c r="Y16" s="259"/>
      <c r="Z16" s="260"/>
      <c r="AA16" s="260"/>
      <c r="AB16" s="260"/>
      <c r="AC16" s="261"/>
      <c r="AD16" s="259"/>
      <c r="AE16" s="260"/>
      <c r="AF16" s="260"/>
      <c r="AG16" s="260"/>
      <c r="AH16" s="261"/>
      <c r="AI16" s="259"/>
      <c r="AJ16" s="260"/>
      <c r="AK16" s="260"/>
      <c r="AL16" s="260"/>
      <c r="AM16" s="261"/>
    </row>
    <row r="17" spans="1:39" ht="13.15">
      <c r="A17" s="154">
        <v>10</v>
      </c>
      <c r="B17" s="108" t="s">
        <v>38</v>
      </c>
      <c r="C17" s="233">
        <v>27</v>
      </c>
      <c r="D17" s="70">
        <v>15</v>
      </c>
      <c r="E17" s="397">
        <v>12</v>
      </c>
      <c r="F17" s="128">
        <v>48</v>
      </c>
      <c r="G17" s="128"/>
      <c r="H17" s="211">
        <v>3</v>
      </c>
      <c r="I17" s="133" t="s">
        <v>19</v>
      </c>
      <c r="J17" s="17">
        <v>6</v>
      </c>
      <c r="K17" s="39">
        <v>12</v>
      </c>
      <c r="L17" s="16">
        <v>9</v>
      </c>
      <c r="M17" s="392"/>
      <c r="N17" s="207">
        <v>3</v>
      </c>
      <c r="O17" s="156"/>
      <c r="P17" s="157"/>
      <c r="Q17" s="157"/>
      <c r="R17" s="157"/>
      <c r="S17" s="157"/>
      <c r="T17" s="156"/>
      <c r="U17" s="157"/>
      <c r="V17" s="157"/>
      <c r="W17" s="157"/>
      <c r="X17" s="158"/>
      <c r="Y17" s="259"/>
      <c r="Z17" s="260"/>
      <c r="AA17" s="260"/>
      <c r="AB17" s="260"/>
      <c r="AC17" s="261"/>
      <c r="AD17" s="259"/>
      <c r="AE17" s="260"/>
      <c r="AF17" s="260"/>
      <c r="AG17" s="260"/>
      <c r="AH17" s="261"/>
      <c r="AI17" s="259"/>
      <c r="AJ17" s="260"/>
      <c r="AK17" s="260"/>
      <c r="AL17" s="260"/>
      <c r="AM17" s="261"/>
    </row>
    <row r="18" spans="1:39" ht="13.15">
      <c r="A18" s="154">
        <v>11</v>
      </c>
      <c r="B18" s="108" t="s">
        <v>34</v>
      </c>
      <c r="C18" s="233">
        <v>27</v>
      </c>
      <c r="D18" s="70">
        <v>15</v>
      </c>
      <c r="E18" s="397">
        <v>12</v>
      </c>
      <c r="F18" s="128">
        <v>48</v>
      </c>
      <c r="G18" s="128"/>
      <c r="H18" s="211">
        <v>3</v>
      </c>
      <c r="I18" s="133" t="s">
        <v>19</v>
      </c>
      <c r="J18" s="32">
        <v>6</v>
      </c>
      <c r="K18" s="41">
        <v>12</v>
      </c>
      <c r="L18" s="16">
        <v>9</v>
      </c>
      <c r="M18" s="392"/>
      <c r="N18" s="207">
        <v>3</v>
      </c>
      <c r="O18" s="156"/>
      <c r="P18" s="157"/>
      <c r="Q18" s="157"/>
      <c r="R18" s="157"/>
      <c r="S18" s="157"/>
      <c r="T18" s="156"/>
      <c r="U18" s="157"/>
      <c r="V18" s="157"/>
      <c r="W18" s="157"/>
      <c r="X18" s="158"/>
      <c r="Y18" s="259"/>
      <c r="Z18" s="260"/>
      <c r="AA18" s="260"/>
      <c r="AB18" s="260"/>
      <c r="AC18" s="261"/>
      <c r="AD18" s="259"/>
      <c r="AE18" s="260"/>
      <c r="AF18" s="260"/>
      <c r="AG18" s="260"/>
      <c r="AH18" s="261"/>
      <c r="AI18" s="259"/>
      <c r="AJ18" s="260"/>
      <c r="AK18" s="260"/>
      <c r="AL18" s="260"/>
      <c r="AM18" s="261"/>
    </row>
    <row r="19" spans="1:39" ht="13.15">
      <c r="A19" s="154">
        <v>12</v>
      </c>
      <c r="B19" s="108" t="s">
        <v>39</v>
      </c>
      <c r="C19" s="233">
        <v>18</v>
      </c>
      <c r="D19" s="70">
        <v>12</v>
      </c>
      <c r="E19" s="397">
        <v>6</v>
      </c>
      <c r="F19" s="128">
        <v>32</v>
      </c>
      <c r="G19" s="128"/>
      <c r="H19" s="211">
        <v>2</v>
      </c>
      <c r="I19" s="133" t="s">
        <v>19</v>
      </c>
      <c r="J19" s="17">
        <v>3</v>
      </c>
      <c r="K19" s="41">
        <v>6</v>
      </c>
      <c r="L19" s="16">
        <v>9</v>
      </c>
      <c r="M19" s="392"/>
      <c r="N19" s="207">
        <v>2</v>
      </c>
      <c r="O19" s="156"/>
      <c r="P19" s="157"/>
      <c r="Q19" s="176"/>
      <c r="R19" s="176"/>
      <c r="S19" s="176"/>
      <c r="T19" s="156"/>
      <c r="U19" s="157"/>
      <c r="V19" s="157"/>
      <c r="W19" s="157"/>
      <c r="X19" s="158"/>
      <c r="Y19" s="259"/>
      <c r="Z19" s="260"/>
      <c r="AA19" s="260"/>
      <c r="AB19" s="260"/>
      <c r="AC19" s="261"/>
      <c r="AD19" s="259"/>
      <c r="AE19" s="260"/>
      <c r="AF19" s="260"/>
      <c r="AG19" s="260"/>
      <c r="AH19" s="261"/>
      <c r="AI19" s="259"/>
      <c r="AJ19" s="260"/>
      <c r="AK19" s="260"/>
      <c r="AL19" s="260"/>
      <c r="AM19" s="261"/>
    </row>
    <row r="20" spans="1:39" ht="13.15">
      <c r="A20" s="154">
        <v>13</v>
      </c>
      <c r="B20" s="108" t="s">
        <v>91</v>
      </c>
      <c r="C20" s="233">
        <v>36</v>
      </c>
      <c r="D20" s="71">
        <v>24</v>
      </c>
      <c r="E20" s="397">
        <v>12</v>
      </c>
      <c r="F20" s="124">
        <v>89</v>
      </c>
      <c r="G20" s="124"/>
      <c r="H20" s="211">
        <v>5</v>
      </c>
      <c r="I20" s="130" t="s">
        <v>94</v>
      </c>
      <c r="J20" s="17">
        <v>3</v>
      </c>
      <c r="K20" s="41">
        <v>6</v>
      </c>
      <c r="L20" s="287">
        <v>9</v>
      </c>
      <c r="M20" s="393"/>
      <c r="N20" s="207">
        <v>2</v>
      </c>
      <c r="O20" s="32">
        <v>3</v>
      </c>
      <c r="P20" s="327">
        <v>6</v>
      </c>
      <c r="Q20" s="20">
        <v>9</v>
      </c>
      <c r="R20" s="391"/>
      <c r="S20" s="209">
        <v>3</v>
      </c>
      <c r="T20" s="156"/>
      <c r="U20" s="157"/>
      <c r="V20" s="157"/>
      <c r="W20" s="157"/>
      <c r="X20" s="158"/>
      <c r="Y20" s="259"/>
      <c r="Z20" s="260"/>
      <c r="AA20" s="260"/>
      <c r="AB20" s="260"/>
      <c r="AC20" s="261"/>
      <c r="AD20" s="259"/>
      <c r="AE20" s="260"/>
      <c r="AF20" s="260"/>
      <c r="AG20" s="260"/>
      <c r="AH20" s="261"/>
      <c r="AI20" s="259"/>
      <c r="AJ20" s="260"/>
      <c r="AK20" s="260"/>
      <c r="AL20" s="260"/>
      <c r="AM20" s="261"/>
    </row>
    <row r="21" spans="1:39" ht="13.9" customHeight="1">
      <c r="A21" s="154">
        <v>14</v>
      </c>
      <c r="B21" s="108" t="s">
        <v>30</v>
      </c>
      <c r="C21" s="233">
        <v>27</v>
      </c>
      <c r="D21" s="71">
        <v>15</v>
      </c>
      <c r="E21" s="397">
        <v>12</v>
      </c>
      <c r="F21" s="128">
        <v>73</v>
      </c>
      <c r="G21" s="128"/>
      <c r="H21" s="211">
        <v>4</v>
      </c>
      <c r="I21" s="130" t="s">
        <v>35</v>
      </c>
      <c r="J21" s="156"/>
      <c r="K21" s="188"/>
      <c r="L21" s="157"/>
      <c r="M21" s="188"/>
      <c r="N21" s="158"/>
      <c r="O21" s="32">
        <v>6</v>
      </c>
      <c r="P21" s="41">
        <v>12</v>
      </c>
      <c r="Q21" s="16">
        <v>9</v>
      </c>
      <c r="R21" s="392"/>
      <c r="S21" s="208">
        <v>4</v>
      </c>
      <c r="T21" s="156"/>
      <c r="U21" s="157"/>
      <c r="V21" s="157"/>
      <c r="W21" s="157"/>
      <c r="X21" s="158"/>
      <c r="Y21" s="259"/>
      <c r="Z21" s="260"/>
      <c r="AA21" s="260"/>
      <c r="AB21" s="260"/>
      <c r="AC21" s="261"/>
      <c r="AD21" s="259"/>
      <c r="AE21" s="260"/>
      <c r="AF21" s="260"/>
      <c r="AG21" s="260"/>
      <c r="AH21" s="261"/>
      <c r="AI21" s="259"/>
      <c r="AJ21" s="260"/>
      <c r="AK21" s="260"/>
      <c r="AL21" s="260"/>
      <c r="AM21" s="261"/>
    </row>
    <row r="22" spans="1:39" ht="13.15">
      <c r="A22" s="154">
        <v>15</v>
      </c>
      <c r="B22" s="108" t="s">
        <v>40</v>
      </c>
      <c r="C22" s="233">
        <v>18</v>
      </c>
      <c r="D22" s="70">
        <v>12</v>
      </c>
      <c r="E22" s="397">
        <v>6</v>
      </c>
      <c r="F22" s="128">
        <v>57</v>
      </c>
      <c r="G22" s="128"/>
      <c r="H22" s="211">
        <v>3</v>
      </c>
      <c r="I22" s="130" t="s">
        <v>35</v>
      </c>
      <c r="J22" s="156"/>
      <c r="K22" s="157"/>
      <c r="L22" s="157"/>
      <c r="M22" s="157"/>
      <c r="N22" s="158"/>
      <c r="O22" s="32">
        <v>3</v>
      </c>
      <c r="P22" s="41">
        <v>6</v>
      </c>
      <c r="Q22" s="20">
        <v>9</v>
      </c>
      <c r="R22" s="392"/>
      <c r="S22" s="208">
        <v>3</v>
      </c>
      <c r="T22" s="156"/>
      <c r="U22" s="157"/>
      <c r="V22" s="157"/>
      <c r="W22" s="157"/>
      <c r="X22" s="158"/>
      <c r="Y22" s="259"/>
      <c r="Z22" s="260"/>
      <c r="AA22" s="260"/>
      <c r="AB22" s="260"/>
      <c r="AC22" s="261"/>
      <c r="AD22" s="259"/>
      <c r="AE22" s="260"/>
      <c r="AF22" s="260"/>
      <c r="AG22" s="260"/>
      <c r="AH22" s="261"/>
      <c r="AI22" s="259"/>
      <c r="AJ22" s="260"/>
      <c r="AK22" s="260"/>
      <c r="AL22" s="260"/>
      <c r="AM22" s="261"/>
    </row>
    <row r="23" spans="1:39" ht="13.15">
      <c r="A23" s="155">
        <v>16</v>
      </c>
      <c r="B23" s="110" t="s">
        <v>29</v>
      </c>
      <c r="C23" s="233">
        <v>27</v>
      </c>
      <c r="D23" s="71">
        <v>15</v>
      </c>
      <c r="E23" s="397">
        <v>12</v>
      </c>
      <c r="F23" s="128">
        <v>48</v>
      </c>
      <c r="G23" s="128"/>
      <c r="H23" s="211">
        <v>3</v>
      </c>
      <c r="I23" s="133" t="s">
        <v>19</v>
      </c>
      <c r="J23" s="156"/>
      <c r="K23" s="157"/>
      <c r="L23" s="157"/>
      <c r="M23" s="157"/>
      <c r="N23" s="158"/>
      <c r="O23" s="17">
        <v>6</v>
      </c>
      <c r="P23" s="39">
        <v>12</v>
      </c>
      <c r="Q23" s="16">
        <v>9</v>
      </c>
      <c r="R23" s="392"/>
      <c r="S23" s="209">
        <v>3</v>
      </c>
      <c r="T23" s="156"/>
      <c r="U23" s="157"/>
      <c r="V23" s="157"/>
      <c r="W23" s="157"/>
      <c r="X23" s="158"/>
      <c r="Y23" s="259"/>
      <c r="Z23" s="260"/>
      <c r="AA23" s="260"/>
      <c r="AB23" s="260"/>
      <c r="AC23" s="261"/>
      <c r="AD23" s="259"/>
      <c r="AE23" s="260"/>
      <c r="AF23" s="260"/>
      <c r="AG23" s="260"/>
      <c r="AH23" s="261"/>
      <c r="AI23" s="259"/>
      <c r="AJ23" s="260"/>
      <c r="AK23" s="260"/>
      <c r="AL23" s="260"/>
      <c r="AM23" s="261"/>
    </row>
    <row r="24" spans="1:39" ht="26.25">
      <c r="A24" s="155">
        <v>17</v>
      </c>
      <c r="B24" s="108" t="s">
        <v>72</v>
      </c>
      <c r="C24" s="233">
        <v>27</v>
      </c>
      <c r="D24" s="71">
        <v>15</v>
      </c>
      <c r="E24" s="397">
        <v>12</v>
      </c>
      <c r="F24" s="128">
        <v>48</v>
      </c>
      <c r="G24" s="128"/>
      <c r="H24" s="211">
        <v>3</v>
      </c>
      <c r="I24" s="133" t="s">
        <v>19</v>
      </c>
      <c r="J24" s="156"/>
      <c r="K24" s="157"/>
      <c r="L24" s="157"/>
      <c r="M24" s="157"/>
      <c r="N24" s="158"/>
      <c r="O24" s="32">
        <v>6</v>
      </c>
      <c r="P24" s="41">
        <v>12</v>
      </c>
      <c r="Q24" s="16">
        <v>9</v>
      </c>
      <c r="R24" s="392"/>
      <c r="S24" s="208">
        <v>3</v>
      </c>
      <c r="T24" s="156"/>
      <c r="U24" s="157"/>
      <c r="V24" s="157"/>
      <c r="W24" s="157"/>
      <c r="X24" s="158"/>
      <c r="Y24" s="259"/>
      <c r="Z24" s="260"/>
      <c r="AA24" s="260"/>
      <c r="AB24" s="260"/>
      <c r="AC24" s="261"/>
      <c r="AD24" s="259"/>
      <c r="AE24" s="260"/>
      <c r="AF24" s="260"/>
      <c r="AG24" s="260"/>
      <c r="AH24" s="261"/>
      <c r="AI24" s="259"/>
      <c r="AJ24" s="260"/>
      <c r="AK24" s="260"/>
      <c r="AL24" s="260"/>
      <c r="AM24" s="261"/>
    </row>
    <row r="25" spans="1:39" ht="13.15">
      <c r="A25" s="155">
        <v>18</v>
      </c>
      <c r="B25" s="108" t="s">
        <v>41</v>
      </c>
      <c r="C25" s="233">
        <v>27</v>
      </c>
      <c r="D25" s="71">
        <v>15</v>
      </c>
      <c r="E25" s="397">
        <v>12</v>
      </c>
      <c r="F25" s="124">
        <v>48</v>
      </c>
      <c r="G25" s="124"/>
      <c r="H25" s="211">
        <v>3</v>
      </c>
      <c r="I25" s="133" t="s">
        <v>19</v>
      </c>
      <c r="J25" s="156"/>
      <c r="K25" s="157"/>
      <c r="L25" s="157"/>
      <c r="M25" s="157"/>
      <c r="N25" s="158"/>
      <c r="O25" s="32">
        <v>6</v>
      </c>
      <c r="P25" s="41">
        <v>12</v>
      </c>
      <c r="Q25" s="16">
        <v>9</v>
      </c>
      <c r="R25" s="392"/>
      <c r="S25" s="209">
        <v>3</v>
      </c>
      <c r="T25" s="156"/>
      <c r="U25" s="157"/>
      <c r="V25" s="157"/>
      <c r="W25" s="157"/>
      <c r="X25" s="158"/>
      <c r="Y25" s="259"/>
      <c r="Z25" s="260"/>
      <c r="AA25" s="260"/>
      <c r="AB25" s="260"/>
      <c r="AC25" s="261"/>
      <c r="AD25" s="259"/>
      <c r="AE25" s="260"/>
      <c r="AF25" s="260"/>
      <c r="AG25" s="260"/>
      <c r="AH25" s="261"/>
      <c r="AI25" s="259"/>
      <c r="AJ25" s="260"/>
      <c r="AK25" s="260"/>
      <c r="AL25" s="260"/>
      <c r="AM25" s="261"/>
    </row>
    <row r="26" spans="1:39" ht="26.25">
      <c r="A26" s="154">
        <v>19</v>
      </c>
      <c r="B26" s="108" t="s">
        <v>73</v>
      </c>
      <c r="C26" s="233">
        <v>18</v>
      </c>
      <c r="D26" s="70">
        <v>12</v>
      </c>
      <c r="E26" s="397">
        <v>6</v>
      </c>
      <c r="F26" s="128">
        <v>32</v>
      </c>
      <c r="G26" s="128"/>
      <c r="H26" s="211">
        <v>2</v>
      </c>
      <c r="I26" s="133" t="s">
        <v>19</v>
      </c>
      <c r="J26" s="156"/>
      <c r="K26" s="157"/>
      <c r="L26" s="157"/>
      <c r="M26" s="157"/>
      <c r="N26" s="158"/>
      <c r="O26" s="17">
        <v>3</v>
      </c>
      <c r="P26" s="41">
        <v>6</v>
      </c>
      <c r="Q26" s="16">
        <v>9</v>
      </c>
      <c r="R26" s="392"/>
      <c r="S26" s="209">
        <v>2</v>
      </c>
      <c r="T26" s="156"/>
      <c r="U26" s="157"/>
      <c r="V26" s="157"/>
      <c r="W26" s="157"/>
      <c r="X26" s="158"/>
      <c r="Y26" s="259"/>
      <c r="Z26" s="260"/>
      <c r="AA26" s="260"/>
      <c r="AB26" s="260"/>
      <c r="AC26" s="261"/>
      <c r="AD26" s="259"/>
      <c r="AE26" s="260"/>
      <c r="AF26" s="260"/>
      <c r="AG26" s="260"/>
      <c r="AH26" s="261"/>
      <c r="AI26" s="259"/>
      <c r="AJ26" s="260"/>
      <c r="AK26" s="260"/>
      <c r="AL26" s="260"/>
      <c r="AM26" s="261"/>
    </row>
    <row r="27" spans="1:39" ht="26.25">
      <c r="A27" s="154">
        <v>20</v>
      </c>
      <c r="B27" s="108" t="s">
        <v>71</v>
      </c>
      <c r="C27" s="233">
        <v>18</v>
      </c>
      <c r="D27" s="70">
        <v>12</v>
      </c>
      <c r="E27" s="397">
        <v>6</v>
      </c>
      <c r="F27" s="128">
        <v>32</v>
      </c>
      <c r="G27" s="128"/>
      <c r="H27" s="211">
        <v>2</v>
      </c>
      <c r="I27" s="133" t="s">
        <v>19</v>
      </c>
      <c r="J27" s="156"/>
      <c r="K27" s="157"/>
      <c r="L27" s="157"/>
      <c r="M27" s="157"/>
      <c r="N27" s="158"/>
      <c r="O27" s="17">
        <v>3</v>
      </c>
      <c r="P27" s="41">
        <v>6</v>
      </c>
      <c r="Q27" s="16">
        <v>9</v>
      </c>
      <c r="R27" s="392"/>
      <c r="S27" s="209">
        <v>2</v>
      </c>
      <c r="T27" s="156"/>
      <c r="U27" s="157"/>
      <c r="V27" s="157"/>
      <c r="W27" s="157"/>
      <c r="X27" s="158"/>
      <c r="Y27" s="259"/>
      <c r="Z27" s="260"/>
      <c r="AA27" s="260"/>
      <c r="AB27" s="260"/>
      <c r="AC27" s="261"/>
      <c r="AD27" s="259"/>
      <c r="AE27" s="260"/>
      <c r="AF27" s="260"/>
      <c r="AG27" s="260"/>
      <c r="AH27" s="261"/>
      <c r="AI27" s="259"/>
      <c r="AJ27" s="260"/>
      <c r="AK27" s="260"/>
      <c r="AL27" s="260"/>
      <c r="AM27" s="261"/>
    </row>
    <row r="28" spans="1:39" ht="13.15">
      <c r="A28" s="154">
        <v>21</v>
      </c>
      <c r="B28" s="108" t="s">
        <v>42</v>
      </c>
      <c r="C28" s="233">
        <v>18</v>
      </c>
      <c r="D28" s="71">
        <v>12</v>
      </c>
      <c r="E28" s="397">
        <v>6</v>
      </c>
      <c r="F28" s="124">
        <v>32</v>
      </c>
      <c r="G28" s="124"/>
      <c r="H28" s="211">
        <v>2</v>
      </c>
      <c r="I28" s="133" t="s">
        <v>19</v>
      </c>
      <c r="J28" s="156"/>
      <c r="K28" s="157"/>
      <c r="L28" s="157"/>
      <c r="M28" s="157"/>
      <c r="N28" s="158"/>
      <c r="O28" s="32">
        <v>3</v>
      </c>
      <c r="P28" s="39">
        <v>6</v>
      </c>
      <c r="Q28" s="16">
        <v>9</v>
      </c>
      <c r="R28" s="392"/>
      <c r="S28" s="213">
        <v>2</v>
      </c>
      <c r="T28" s="156"/>
      <c r="U28" s="157"/>
      <c r="V28" s="157"/>
      <c r="W28" s="157"/>
      <c r="X28" s="158"/>
      <c r="Y28" s="259"/>
      <c r="Z28" s="260"/>
      <c r="AA28" s="260"/>
      <c r="AB28" s="260"/>
      <c r="AC28" s="261"/>
      <c r="AD28" s="259"/>
      <c r="AE28" s="260"/>
      <c r="AF28" s="260"/>
      <c r="AG28" s="260"/>
      <c r="AH28" s="261"/>
      <c r="AI28" s="259"/>
      <c r="AJ28" s="260"/>
      <c r="AK28" s="260"/>
      <c r="AL28" s="260"/>
      <c r="AM28" s="261"/>
    </row>
    <row r="29" spans="1:39" ht="13.15">
      <c r="A29" s="381">
        <v>22</v>
      </c>
      <c r="B29" s="108" t="s">
        <v>47</v>
      </c>
      <c r="C29" s="331">
        <v>18</v>
      </c>
      <c r="D29" s="332">
        <v>12</v>
      </c>
      <c r="E29" s="398">
        <v>6</v>
      </c>
      <c r="F29" s="333">
        <v>32</v>
      </c>
      <c r="G29" s="333"/>
      <c r="H29" s="211">
        <v>2</v>
      </c>
      <c r="I29" s="133" t="s">
        <v>19</v>
      </c>
      <c r="J29" s="156"/>
      <c r="K29" s="157"/>
      <c r="L29" s="157"/>
      <c r="M29" s="157"/>
      <c r="N29" s="158"/>
      <c r="O29" s="32">
        <v>3</v>
      </c>
      <c r="P29" s="41">
        <v>6</v>
      </c>
      <c r="Q29" s="16">
        <v>9</v>
      </c>
      <c r="R29" s="392"/>
      <c r="S29" s="209">
        <v>2</v>
      </c>
      <c r="T29" s="156"/>
      <c r="U29" s="157"/>
      <c r="V29" s="157"/>
      <c r="W29" s="157"/>
      <c r="X29" s="158"/>
      <c r="Y29" s="259"/>
      <c r="Z29" s="260"/>
      <c r="AA29" s="260"/>
      <c r="AB29" s="260"/>
      <c r="AC29" s="261"/>
      <c r="AD29" s="259"/>
      <c r="AE29" s="260"/>
      <c r="AF29" s="260"/>
      <c r="AG29" s="260"/>
      <c r="AH29" s="261"/>
      <c r="AI29" s="259"/>
      <c r="AJ29" s="260"/>
      <c r="AK29" s="260"/>
      <c r="AL29" s="260"/>
      <c r="AM29" s="261"/>
    </row>
    <row r="30" spans="1:39" ht="15.6" customHeight="1">
      <c r="A30" s="154">
        <v>23</v>
      </c>
      <c r="B30" s="108" t="s">
        <v>45</v>
      </c>
      <c r="C30" s="331">
        <v>18</v>
      </c>
      <c r="D30" s="293">
        <v>12</v>
      </c>
      <c r="E30" s="398">
        <v>6</v>
      </c>
      <c r="F30" s="333">
        <v>32</v>
      </c>
      <c r="G30" s="333"/>
      <c r="H30" s="211">
        <v>2</v>
      </c>
      <c r="I30" s="133" t="s">
        <v>19</v>
      </c>
      <c r="J30" s="156"/>
      <c r="K30" s="157"/>
      <c r="L30" s="157"/>
      <c r="M30" s="157"/>
      <c r="N30" s="158"/>
      <c r="O30" s="32">
        <v>3</v>
      </c>
      <c r="P30" s="326">
        <v>6</v>
      </c>
      <c r="Q30" s="16">
        <v>9</v>
      </c>
      <c r="R30" s="326"/>
      <c r="S30" s="209">
        <v>2</v>
      </c>
      <c r="T30" s="289"/>
      <c r="U30" s="290"/>
      <c r="V30" s="265"/>
      <c r="W30" s="265"/>
      <c r="X30" s="266"/>
      <c r="Y30" s="259"/>
      <c r="Z30" s="260"/>
      <c r="AA30" s="260"/>
      <c r="AB30" s="260"/>
      <c r="AC30" s="261"/>
      <c r="AD30" s="259"/>
      <c r="AE30" s="260"/>
      <c r="AF30" s="260"/>
      <c r="AG30" s="260"/>
      <c r="AH30" s="261"/>
      <c r="AI30" s="259"/>
      <c r="AJ30" s="260"/>
      <c r="AK30" s="260"/>
      <c r="AL30" s="260"/>
      <c r="AM30" s="261"/>
    </row>
    <row r="31" spans="1:39" ht="13.15">
      <c r="A31" s="154">
        <v>24</v>
      </c>
      <c r="B31" s="108" t="s">
        <v>52</v>
      </c>
      <c r="C31" s="331">
        <v>18</v>
      </c>
      <c r="D31" s="293">
        <v>12</v>
      </c>
      <c r="E31" s="398">
        <v>6</v>
      </c>
      <c r="F31" s="333">
        <v>32</v>
      </c>
      <c r="G31" s="333"/>
      <c r="H31" s="211">
        <v>2</v>
      </c>
      <c r="I31" s="133" t="s">
        <v>19</v>
      </c>
      <c r="J31" s="272"/>
      <c r="K31" s="271"/>
      <c r="L31" s="271"/>
      <c r="M31" s="271"/>
      <c r="N31" s="273"/>
      <c r="O31" s="272"/>
      <c r="P31" s="271"/>
      <c r="Q31" s="271"/>
      <c r="R31" s="271"/>
      <c r="S31" s="271"/>
      <c r="T31" s="15">
        <v>3</v>
      </c>
      <c r="U31" s="326">
        <v>6</v>
      </c>
      <c r="V31" s="16">
        <v>9</v>
      </c>
      <c r="W31" s="391"/>
      <c r="X31" s="207">
        <v>2</v>
      </c>
      <c r="Y31" s="296"/>
      <c r="Z31" s="297"/>
      <c r="AA31" s="297"/>
      <c r="AB31" s="297"/>
      <c r="AC31" s="298"/>
      <c r="AD31" s="259"/>
      <c r="AE31" s="260"/>
      <c r="AF31" s="260"/>
      <c r="AG31" s="260"/>
      <c r="AH31" s="261"/>
      <c r="AI31" s="259"/>
      <c r="AJ31" s="260"/>
      <c r="AK31" s="260"/>
      <c r="AL31" s="260"/>
      <c r="AM31" s="261"/>
    </row>
    <row r="32" spans="1:39" ht="13.15">
      <c r="A32" s="317">
        <v>25</v>
      </c>
      <c r="B32" s="292" t="s">
        <v>93</v>
      </c>
      <c r="C32" s="331">
        <v>54</v>
      </c>
      <c r="D32" s="293">
        <v>30</v>
      </c>
      <c r="E32" s="398">
        <v>24</v>
      </c>
      <c r="F32" s="333">
        <v>121</v>
      </c>
      <c r="G32" s="333"/>
      <c r="H32" s="295">
        <v>7</v>
      </c>
      <c r="I32" s="358" t="s">
        <v>110</v>
      </c>
      <c r="J32" s="156"/>
      <c r="K32" s="157"/>
      <c r="L32" s="157"/>
      <c r="M32" s="157"/>
      <c r="N32" s="158"/>
      <c r="O32" s="156"/>
      <c r="P32" s="157"/>
      <c r="Q32" s="157"/>
      <c r="R32" s="157"/>
      <c r="S32" s="157"/>
      <c r="T32" s="31">
        <v>6</v>
      </c>
      <c r="U32" s="326">
        <v>12</v>
      </c>
      <c r="V32" s="16">
        <v>9</v>
      </c>
      <c r="W32" s="392"/>
      <c r="X32" s="302">
        <v>3</v>
      </c>
      <c r="Y32" s="31">
        <v>6</v>
      </c>
      <c r="Z32" s="327">
        <v>12</v>
      </c>
      <c r="AA32" s="16">
        <v>9</v>
      </c>
      <c r="AB32" s="327"/>
      <c r="AC32" s="303">
        <v>4</v>
      </c>
      <c r="AD32" s="259"/>
      <c r="AE32" s="260"/>
      <c r="AF32" s="260"/>
      <c r="AG32" s="260"/>
      <c r="AH32" s="261"/>
      <c r="AI32" s="259"/>
      <c r="AJ32" s="260"/>
      <c r="AK32" s="260"/>
      <c r="AL32" s="260"/>
      <c r="AM32" s="261"/>
    </row>
    <row r="33" spans="1:39" ht="13.15">
      <c r="A33" s="154">
        <v>26</v>
      </c>
      <c r="B33" s="292" t="s">
        <v>46</v>
      </c>
      <c r="C33" s="331">
        <v>45</v>
      </c>
      <c r="D33" s="293">
        <v>27</v>
      </c>
      <c r="E33" s="398">
        <v>18</v>
      </c>
      <c r="F33" s="306">
        <v>105</v>
      </c>
      <c r="G33" s="306"/>
      <c r="H33" s="295">
        <v>6</v>
      </c>
      <c r="I33" s="358" t="s">
        <v>110</v>
      </c>
      <c r="J33" s="156"/>
      <c r="K33" s="157"/>
      <c r="L33" s="157"/>
      <c r="M33" s="157"/>
      <c r="N33" s="158"/>
      <c r="O33" s="156"/>
      <c r="P33" s="157"/>
      <c r="Q33" s="157"/>
      <c r="R33" s="157"/>
      <c r="S33" s="157"/>
      <c r="T33" s="15">
        <v>3</v>
      </c>
      <c r="U33" s="326">
        <v>6</v>
      </c>
      <c r="V33" s="287">
        <v>9</v>
      </c>
      <c r="W33" s="392"/>
      <c r="X33" s="302">
        <v>2</v>
      </c>
      <c r="Y33" s="31">
        <v>6</v>
      </c>
      <c r="Z33" s="326">
        <v>12</v>
      </c>
      <c r="AA33" s="16">
        <v>9</v>
      </c>
      <c r="AB33" s="392"/>
      <c r="AC33" s="302">
        <v>4</v>
      </c>
      <c r="AD33" s="259"/>
      <c r="AE33" s="260"/>
      <c r="AF33" s="260"/>
      <c r="AG33" s="260"/>
      <c r="AH33" s="261"/>
      <c r="AI33" s="259"/>
      <c r="AJ33" s="260"/>
      <c r="AK33" s="260"/>
      <c r="AL33" s="260"/>
      <c r="AM33" s="261"/>
    </row>
    <row r="34" spans="1:39" ht="13.15">
      <c r="A34" s="317">
        <v>27</v>
      </c>
      <c r="B34" s="292" t="s">
        <v>92</v>
      </c>
      <c r="C34" s="331">
        <v>45</v>
      </c>
      <c r="D34" s="332">
        <v>27</v>
      </c>
      <c r="E34" s="398">
        <v>18</v>
      </c>
      <c r="F34" s="333">
        <v>80</v>
      </c>
      <c r="G34" s="333"/>
      <c r="H34" s="295">
        <v>5</v>
      </c>
      <c r="I34" s="359" t="s">
        <v>19</v>
      </c>
      <c r="J34" s="272"/>
      <c r="K34" s="271"/>
      <c r="L34" s="271"/>
      <c r="M34" s="271"/>
      <c r="N34" s="273"/>
      <c r="O34" s="272"/>
      <c r="P34" s="271"/>
      <c r="Q34" s="271"/>
      <c r="R34" s="271"/>
      <c r="S34" s="271"/>
      <c r="T34" s="31">
        <v>6</v>
      </c>
      <c r="U34" s="326">
        <v>12</v>
      </c>
      <c r="V34" s="16">
        <v>9</v>
      </c>
      <c r="W34" s="392"/>
      <c r="X34" s="303">
        <v>3</v>
      </c>
      <c r="Y34" s="15">
        <v>3</v>
      </c>
      <c r="Z34" s="326">
        <v>6</v>
      </c>
      <c r="AA34" s="287">
        <v>9</v>
      </c>
      <c r="AB34" s="392"/>
      <c r="AC34" s="303">
        <v>2</v>
      </c>
      <c r="AD34" s="259"/>
      <c r="AE34" s="260"/>
      <c r="AF34" s="260"/>
      <c r="AG34" s="260"/>
      <c r="AH34" s="261"/>
      <c r="AI34" s="259"/>
      <c r="AJ34" s="260"/>
      <c r="AK34" s="260"/>
      <c r="AL34" s="260"/>
      <c r="AM34" s="261"/>
    </row>
    <row r="35" spans="1:39" ht="26.25">
      <c r="A35" s="317">
        <v>28</v>
      </c>
      <c r="B35" s="292" t="s">
        <v>95</v>
      </c>
      <c r="C35" s="331">
        <v>45</v>
      </c>
      <c r="D35" s="332">
        <v>27</v>
      </c>
      <c r="E35" s="398">
        <v>18</v>
      </c>
      <c r="F35" s="333">
        <v>80</v>
      </c>
      <c r="G35" s="333"/>
      <c r="H35" s="295">
        <v>5</v>
      </c>
      <c r="I35" s="359" t="s">
        <v>19</v>
      </c>
      <c r="J35" s="156"/>
      <c r="K35" s="157"/>
      <c r="L35" s="157"/>
      <c r="M35" s="157"/>
      <c r="N35" s="158"/>
      <c r="O35" s="156"/>
      <c r="P35" s="157"/>
      <c r="Q35" s="157"/>
      <c r="R35" s="157"/>
      <c r="S35" s="157"/>
      <c r="T35" s="304">
        <v>6</v>
      </c>
      <c r="U35" s="326">
        <v>12</v>
      </c>
      <c r="V35" s="305">
        <v>9</v>
      </c>
      <c r="W35" s="392"/>
      <c r="X35" s="302">
        <v>3</v>
      </c>
      <c r="Y35" s="304">
        <v>3</v>
      </c>
      <c r="Z35" s="326">
        <v>6</v>
      </c>
      <c r="AA35" s="305">
        <v>9</v>
      </c>
      <c r="AB35" s="392"/>
      <c r="AC35" s="302">
        <v>2</v>
      </c>
      <c r="AD35" s="259"/>
      <c r="AE35" s="260"/>
      <c r="AF35" s="260"/>
      <c r="AG35" s="260"/>
      <c r="AH35" s="261"/>
      <c r="AI35" s="259"/>
      <c r="AJ35" s="260"/>
      <c r="AK35" s="260"/>
      <c r="AL35" s="260"/>
      <c r="AM35" s="261"/>
    </row>
    <row r="36" spans="1:39" ht="13.9" customHeight="1">
      <c r="A36" s="317">
        <v>29</v>
      </c>
      <c r="B36" s="292" t="s">
        <v>101</v>
      </c>
      <c r="C36" s="233">
        <v>45</v>
      </c>
      <c r="D36" s="71">
        <v>27</v>
      </c>
      <c r="E36" s="397">
        <v>18</v>
      </c>
      <c r="F36" s="128">
        <v>80</v>
      </c>
      <c r="G36" s="128"/>
      <c r="H36" s="295">
        <v>5</v>
      </c>
      <c r="I36" s="359" t="s">
        <v>19</v>
      </c>
      <c r="J36" s="156"/>
      <c r="K36" s="157"/>
      <c r="L36" s="157"/>
      <c r="M36" s="157"/>
      <c r="N36" s="158"/>
      <c r="O36" s="156"/>
      <c r="P36" s="157"/>
      <c r="Q36" s="157"/>
      <c r="R36" s="157"/>
      <c r="S36" s="157"/>
      <c r="T36" s="31">
        <v>6</v>
      </c>
      <c r="U36" s="327">
        <v>12</v>
      </c>
      <c r="V36" s="16">
        <v>9</v>
      </c>
      <c r="W36" s="392"/>
      <c r="X36" s="302">
        <v>3</v>
      </c>
      <c r="Y36" s="15">
        <v>3</v>
      </c>
      <c r="Z36" s="326">
        <v>6</v>
      </c>
      <c r="AA36" s="287">
        <v>9</v>
      </c>
      <c r="AB36" s="392"/>
      <c r="AC36" s="302">
        <v>2</v>
      </c>
      <c r="AD36" s="259"/>
      <c r="AE36" s="260"/>
      <c r="AF36" s="260"/>
      <c r="AG36" s="260"/>
      <c r="AH36" s="261"/>
      <c r="AI36" s="259"/>
      <c r="AJ36" s="260"/>
      <c r="AK36" s="260"/>
      <c r="AL36" s="260"/>
      <c r="AM36" s="261"/>
    </row>
    <row r="37" spans="1:39" ht="13.15">
      <c r="A37" s="317">
        <v>30</v>
      </c>
      <c r="B37" s="292" t="s">
        <v>32</v>
      </c>
      <c r="C37" s="233">
        <v>45</v>
      </c>
      <c r="D37" s="70">
        <v>27</v>
      </c>
      <c r="E37" s="397">
        <v>18</v>
      </c>
      <c r="F37" s="128">
        <v>80</v>
      </c>
      <c r="G37" s="128"/>
      <c r="H37" s="295">
        <v>5</v>
      </c>
      <c r="I37" s="359" t="s">
        <v>19</v>
      </c>
      <c r="J37" s="156"/>
      <c r="K37" s="157"/>
      <c r="L37" s="157"/>
      <c r="M37" s="157"/>
      <c r="N37" s="158"/>
      <c r="O37" s="156"/>
      <c r="P37" s="157"/>
      <c r="Q37" s="157"/>
      <c r="R37" s="157"/>
      <c r="S37" s="157"/>
      <c r="T37" s="31">
        <v>6</v>
      </c>
      <c r="U37" s="326">
        <v>12</v>
      </c>
      <c r="V37" s="16">
        <v>9</v>
      </c>
      <c r="W37" s="393"/>
      <c r="X37" s="302">
        <v>3</v>
      </c>
      <c r="Y37" s="15">
        <v>3</v>
      </c>
      <c r="Z37" s="326">
        <v>6</v>
      </c>
      <c r="AA37" s="287">
        <v>9</v>
      </c>
      <c r="AB37" s="392"/>
      <c r="AC37" s="302">
        <v>2</v>
      </c>
      <c r="AD37" s="259"/>
      <c r="AE37" s="260"/>
      <c r="AF37" s="260"/>
      <c r="AG37" s="260"/>
      <c r="AH37" s="261"/>
      <c r="AI37" s="259"/>
      <c r="AJ37" s="260"/>
      <c r="AK37" s="260"/>
      <c r="AL37" s="260"/>
      <c r="AM37" s="261"/>
    </row>
    <row r="38" spans="1:39" ht="13.15">
      <c r="A38" s="317">
        <v>31</v>
      </c>
      <c r="B38" s="292" t="s">
        <v>124</v>
      </c>
      <c r="C38" s="233">
        <v>27</v>
      </c>
      <c r="D38" s="71">
        <v>15</v>
      </c>
      <c r="E38" s="397">
        <v>12</v>
      </c>
      <c r="F38" s="128">
        <v>48</v>
      </c>
      <c r="G38" s="128"/>
      <c r="H38" s="295">
        <v>3</v>
      </c>
      <c r="I38" s="359" t="s">
        <v>19</v>
      </c>
      <c r="J38" s="156"/>
      <c r="K38" s="157"/>
      <c r="L38" s="157"/>
      <c r="M38" s="157"/>
      <c r="N38" s="158"/>
      <c r="O38" s="156"/>
      <c r="P38" s="157"/>
      <c r="Q38" s="157"/>
      <c r="R38" s="157"/>
      <c r="S38" s="157"/>
      <c r="T38" s="328"/>
      <c r="U38" s="329"/>
      <c r="V38" s="307"/>
      <c r="W38" s="307"/>
      <c r="X38" s="308"/>
      <c r="Y38" s="31">
        <v>6</v>
      </c>
      <c r="Z38" s="394">
        <v>12</v>
      </c>
      <c r="AA38" s="16">
        <v>9</v>
      </c>
      <c r="AB38" s="392"/>
      <c r="AC38" s="303">
        <v>3</v>
      </c>
      <c r="AD38" s="310"/>
      <c r="AE38" s="389"/>
      <c r="AF38" s="311"/>
      <c r="AG38" s="389"/>
      <c r="AH38" s="390"/>
      <c r="AI38" s="259"/>
      <c r="AJ38" s="260"/>
      <c r="AK38" s="260"/>
      <c r="AL38" s="260"/>
      <c r="AM38" s="261"/>
    </row>
    <row r="39" spans="1:39" ht="13.15">
      <c r="A39" s="317">
        <v>32</v>
      </c>
      <c r="B39" s="292" t="s">
        <v>109</v>
      </c>
      <c r="C39" s="233">
        <v>18</v>
      </c>
      <c r="D39" s="71">
        <v>18</v>
      </c>
      <c r="E39" s="397">
        <v>0</v>
      </c>
      <c r="F39" s="128">
        <v>32</v>
      </c>
      <c r="G39" s="128"/>
      <c r="H39" s="295">
        <v>2</v>
      </c>
      <c r="I39" s="359" t="s">
        <v>19</v>
      </c>
      <c r="J39" s="156"/>
      <c r="K39" s="157"/>
      <c r="L39" s="157"/>
      <c r="M39" s="157"/>
      <c r="N39" s="158"/>
      <c r="O39" s="156"/>
      <c r="P39" s="157"/>
      <c r="Q39" s="157"/>
      <c r="R39" s="157"/>
      <c r="S39" s="157"/>
      <c r="T39" s="296"/>
      <c r="U39" s="297"/>
      <c r="V39" s="314"/>
      <c r="W39" s="314"/>
      <c r="X39" s="315"/>
      <c r="Y39" s="328"/>
      <c r="Z39" s="330"/>
      <c r="AA39" s="361">
        <v>18</v>
      </c>
      <c r="AB39" s="393"/>
      <c r="AC39" s="302">
        <v>2</v>
      </c>
      <c r="AD39" s="259"/>
      <c r="AE39" s="260"/>
      <c r="AF39" s="260"/>
      <c r="AG39" s="260"/>
      <c r="AH39" s="261"/>
      <c r="AI39" s="259"/>
      <c r="AJ39" s="260"/>
      <c r="AK39" s="260"/>
      <c r="AL39" s="260"/>
      <c r="AM39" s="261"/>
    </row>
    <row r="40" spans="1:39" ht="13.15">
      <c r="A40" s="381">
        <v>33</v>
      </c>
      <c r="B40" s="292" t="s">
        <v>31</v>
      </c>
      <c r="C40" s="233">
        <v>27</v>
      </c>
      <c r="D40" s="70">
        <v>15</v>
      </c>
      <c r="E40" s="121">
        <v>12</v>
      </c>
      <c r="F40" s="128">
        <v>73</v>
      </c>
      <c r="G40" s="128"/>
      <c r="H40" s="295">
        <v>4</v>
      </c>
      <c r="I40" s="358" t="s">
        <v>35</v>
      </c>
      <c r="J40" s="156"/>
      <c r="K40" s="157"/>
      <c r="L40" s="157"/>
      <c r="M40" s="157"/>
      <c r="N40" s="158"/>
      <c r="O40" s="156"/>
      <c r="P40" s="157"/>
      <c r="Q40" s="157"/>
      <c r="R40" s="157"/>
      <c r="S40" s="157"/>
      <c r="T40" s="156"/>
      <c r="U40" s="157"/>
      <c r="V40" s="157"/>
      <c r="W40" s="157"/>
      <c r="X40" s="158"/>
      <c r="Y40" s="283"/>
      <c r="Z40" s="251"/>
      <c r="AA40" s="249"/>
      <c r="AB40" s="248"/>
      <c r="AC40" s="250"/>
      <c r="AD40" s="304">
        <v>6</v>
      </c>
      <c r="AE40" s="41">
        <v>12</v>
      </c>
      <c r="AF40" s="305">
        <v>9</v>
      </c>
      <c r="AG40" s="327"/>
      <c r="AH40" s="303">
        <v>4</v>
      </c>
      <c r="AI40" s="259"/>
      <c r="AJ40" s="260"/>
      <c r="AK40" s="260"/>
      <c r="AL40" s="260"/>
      <c r="AM40" s="261"/>
    </row>
    <row r="41" spans="1:39" ht="13.15">
      <c r="A41" s="317">
        <v>34</v>
      </c>
      <c r="B41" s="292" t="s">
        <v>125</v>
      </c>
      <c r="C41" s="233">
        <v>27</v>
      </c>
      <c r="D41" s="71">
        <v>15</v>
      </c>
      <c r="E41" s="121">
        <v>12</v>
      </c>
      <c r="F41" s="128">
        <v>48</v>
      </c>
      <c r="G41" s="128"/>
      <c r="H41" s="295">
        <v>3</v>
      </c>
      <c r="I41" s="359" t="s">
        <v>19</v>
      </c>
      <c r="J41" s="156"/>
      <c r="K41" s="157"/>
      <c r="L41" s="157"/>
      <c r="M41" s="157"/>
      <c r="N41" s="158"/>
      <c r="O41" s="156"/>
      <c r="P41" s="157"/>
      <c r="Q41" s="157"/>
      <c r="R41" s="157"/>
      <c r="S41" s="157"/>
      <c r="T41" s="156"/>
      <c r="U41" s="157"/>
      <c r="V41" s="157"/>
      <c r="W41" s="157"/>
      <c r="X41" s="158"/>
      <c r="Y41" s="225"/>
      <c r="Z41" s="251"/>
      <c r="AA41" s="226"/>
      <c r="AB41" s="251"/>
      <c r="AC41" s="200"/>
      <c r="AD41" s="31">
        <v>6</v>
      </c>
      <c r="AE41" s="39">
        <v>12</v>
      </c>
      <c r="AF41" s="16">
        <v>9</v>
      </c>
      <c r="AG41" s="392"/>
      <c r="AH41" s="302">
        <v>3</v>
      </c>
      <c r="AI41" s="259"/>
      <c r="AJ41" s="260"/>
      <c r="AK41" s="260"/>
      <c r="AL41" s="260"/>
      <c r="AM41" s="261"/>
    </row>
    <row r="42" spans="1:39" ht="13.15">
      <c r="A42" s="317">
        <v>35</v>
      </c>
      <c r="B42" s="292" t="s">
        <v>36</v>
      </c>
      <c r="C42" s="233">
        <v>27</v>
      </c>
      <c r="D42" s="71">
        <v>15</v>
      </c>
      <c r="E42" s="121">
        <v>12</v>
      </c>
      <c r="F42" s="128">
        <v>48</v>
      </c>
      <c r="G42" s="128"/>
      <c r="H42" s="295">
        <v>3</v>
      </c>
      <c r="I42" s="359" t="s">
        <v>19</v>
      </c>
      <c r="J42" s="156"/>
      <c r="K42" s="157"/>
      <c r="L42" s="157"/>
      <c r="M42" s="157"/>
      <c r="N42" s="158"/>
      <c r="O42" s="156"/>
      <c r="P42" s="157"/>
      <c r="Q42" s="157"/>
      <c r="R42" s="157"/>
      <c r="S42" s="157"/>
      <c r="T42" s="156"/>
      <c r="U42" s="157"/>
      <c r="V42" s="157"/>
      <c r="W42" s="157"/>
      <c r="X42" s="158"/>
      <c r="Y42" s="382"/>
      <c r="Z42" s="251"/>
      <c r="AA42" s="383"/>
      <c r="AB42" s="251"/>
      <c r="AC42" s="200"/>
      <c r="AD42" s="31">
        <v>6</v>
      </c>
      <c r="AE42" s="384">
        <v>12</v>
      </c>
      <c r="AF42" s="16">
        <v>9</v>
      </c>
      <c r="AG42" s="392"/>
      <c r="AH42" s="302">
        <v>3</v>
      </c>
      <c r="AI42" s="259"/>
      <c r="AJ42" s="260"/>
      <c r="AK42" s="260"/>
      <c r="AL42" s="260"/>
      <c r="AM42" s="261"/>
    </row>
    <row r="43" spans="1:39" ht="13.15">
      <c r="A43" s="317">
        <v>36</v>
      </c>
      <c r="B43" s="292" t="s">
        <v>44</v>
      </c>
      <c r="C43" s="233">
        <v>27</v>
      </c>
      <c r="D43" s="71">
        <v>15</v>
      </c>
      <c r="E43" s="121">
        <v>12</v>
      </c>
      <c r="F43" s="128">
        <v>48</v>
      </c>
      <c r="G43" s="128"/>
      <c r="H43" s="295">
        <v>3</v>
      </c>
      <c r="I43" s="359" t="s">
        <v>19</v>
      </c>
      <c r="J43" s="156"/>
      <c r="K43" s="157"/>
      <c r="L43" s="157"/>
      <c r="M43" s="157"/>
      <c r="N43" s="158"/>
      <c r="O43" s="156"/>
      <c r="P43" s="157"/>
      <c r="Q43" s="157"/>
      <c r="R43" s="157"/>
      <c r="S43" s="157"/>
      <c r="T43" s="156"/>
      <c r="U43" s="157"/>
      <c r="V43" s="157"/>
      <c r="W43" s="157"/>
      <c r="X43" s="158"/>
      <c r="Y43" s="362"/>
      <c r="Z43" s="251"/>
      <c r="AA43" s="363"/>
      <c r="AB43" s="251"/>
      <c r="AC43" s="200"/>
      <c r="AD43" s="31">
        <v>6</v>
      </c>
      <c r="AE43" s="384">
        <v>12</v>
      </c>
      <c r="AF43" s="16">
        <v>9</v>
      </c>
      <c r="AG43" s="392"/>
      <c r="AH43" s="302">
        <v>3</v>
      </c>
      <c r="AI43" s="259"/>
      <c r="AJ43" s="260"/>
      <c r="AK43" s="260"/>
      <c r="AL43" s="260"/>
      <c r="AM43" s="261"/>
    </row>
    <row r="44" spans="1:39" ht="26.65" thickBot="1">
      <c r="A44" s="317">
        <v>37</v>
      </c>
      <c r="B44" s="292" t="s">
        <v>33</v>
      </c>
      <c r="C44" s="233">
        <v>18</v>
      </c>
      <c r="D44" s="71">
        <v>12</v>
      </c>
      <c r="E44" s="121">
        <v>6</v>
      </c>
      <c r="F44" s="128">
        <v>32</v>
      </c>
      <c r="G44" s="128"/>
      <c r="H44" s="295">
        <v>2</v>
      </c>
      <c r="I44" s="360" t="s">
        <v>19</v>
      </c>
      <c r="J44" s="159"/>
      <c r="K44" s="160"/>
      <c r="L44" s="160"/>
      <c r="M44" s="160"/>
      <c r="N44" s="161"/>
      <c r="O44" s="159"/>
      <c r="P44" s="160"/>
      <c r="Q44" s="160"/>
      <c r="R44" s="160"/>
      <c r="S44" s="160"/>
      <c r="T44" s="159"/>
      <c r="U44" s="160"/>
      <c r="V44" s="160"/>
      <c r="W44" s="160"/>
      <c r="X44" s="161"/>
      <c r="Y44" s="227"/>
      <c r="Z44" s="252"/>
      <c r="AA44" s="253"/>
      <c r="AB44" s="254"/>
      <c r="AC44" s="255"/>
      <c r="AD44" s="379">
        <v>3</v>
      </c>
      <c r="AE44" s="395">
        <v>6</v>
      </c>
      <c r="AF44" s="380">
        <v>9</v>
      </c>
      <c r="AG44" s="393"/>
      <c r="AH44" s="325">
        <v>2</v>
      </c>
      <c r="AI44" s="263"/>
      <c r="AJ44" s="262"/>
      <c r="AK44" s="262"/>
      <c r="AL44" s="262"/>
      <c r="AM44" s="264"/>
    </row>
    <row r="45" spans="1:39" ht="34.9" customHeight="1" thickBot="1">
      <c r="A45" s="8" t="s">
        <v>24</v>
      </c>
      <c r="B45" s="113" t="s">
        <v>152</v>
      </c>
      <c r="C45" s="22">
        <f>SUM(C46:C63)</f>
        <v>612</v>
      </c>
      <c r="D45" s="23">
        <f t="shared" ref="D45:H45" si="4">SUM(D46:D62)</f>
        <v>288</v>
      </c>
      <c r="E45" s="48">
        <f t="shared" si="4"/>
        <v>144</v>
      </c>
      <c r="F45" s="24">
        <f t="shared" si="4"/>
        <v>943</v>
      </c>
      <c r="G45" s="24"/>
      <c r="H45" s="23">
        <f t="shared" si="4"/>
        <v>55</v>
      </c>
      <c r="I45" s="24"/>
      <c r="J45" s="24">
        <f t="shared" ref="J45:AM45" si="5">SUM(J46:J62)</f>
        <v>0</v>
      </c>
      <c r="K45" s="46">
        <f t="shared" si="5"/>
        <v>0</v>
      </c>
      <c r="L45" s="24">
        <f t="shared" si="5"/>
        <v>0</v>
      </c>
      <c r="M45" s="46">
        <f t="shared" si="5"/>
        <v>0</v>
      </c>
      <c r="N45" s="23">
        <f t="shared" si="5"/>
        <v>0</v>
      </c>
      <c r="O45" s="24">
        <f t="shared" si="5"/>
        <v>0</v>
      </c>
      <c r="P45" s="46">
        <f t="shared" si="5"/>
        <v>0</v>
      </c>
      <c r="Q45" s="24">
        <f t="shared" si="5"/>
        <v>0</v>
      </c>
      <c r="R45" s="46">
        <f t="shared" si="5"/>
        <v>0</v>
      </c>
      <c r="S45" s="23">
        <f t="shared" si="5"/>
        <v>0</v>
      </c>
      <c r="T45" s="24">
        <f>SUM(T46:T62)</f>
        <v>21</v>
      </c>
      <c r="U45" s="46">
        <f t="shared" si="5"/>
        <v>42</v>
      </c>
      <c r="V45" s="24">
        <f t="shared" si="5"/>
        <v>27</v>
      </c>
      <c r="W45" s="46">
        <f t="shared" si="5"/>
        <v>0</v>
      </c>
      <c r="X45" s="23">
        <f t="shared" si="5"/>
        <v>10</v>
      </c>
      <c r="Y45" s="24">
        <f t="shared" si="5"/>
        <v>9</v>
      </c>
      <c r="Z45" s="46">
        <f t="shared" si="5"/>
        <v>18</v>
      </c>
      <c r="AA45" s="24">
        <f t="shared" si="5"/>
        <v>18</v>
      </c>
      <c r="AB45" s="47">
        <f t="shared" si="5"/>
        <v>0</v>
      </c>
      <c r="AC45" s="25">
        <f t="shared" si="5"/>
        <v>6</v>
      </c>
      <c r="AD45" s="24">
        <f t="shared" si="5"/>
        <v>18</v>
      </c>
      <c r="AE45" s="46">
        <f t="shared" si="5"/>
        <v>36</v>
      </c>
      <c r="AF45" s="24">
        <f t="shared" si="5"/>
        <v>72</v>
      </c>
      <c r="AG45" s="46">
        <f t="shared" si="5"/>
        <v>0</v>
      </c>
      <c r="AH45" s="23">
        <f t="shared" si="5"/>
        <v>15</v>
      </c>
      <c r="AI45" s="24">
        <f t="shared" si="5"/>
        <v>24</v>
      </c>
      <c r="AJ45" s="46">
        <f t="shared" si="5"/>
        <v>48</v>
      </c>
      <c r="AK45" s="24">
        <f>SUM(AK46:AK63)</f>
        <v>279</v>
      </c>
      <c r="AL45" s="47">
        <f t="shared" si="5"/>
        <v>0</v>
      </c>
      <c r="AM45" s="25">
        <f t="shared" si="5"/>
        <v>24</v>
      </c>
    </row>
    <row r="46" spans="1:39" ht="13.15">
      <c r="A46" s="153">
        <v>38</v>
      </c>
      <c r="B46" s="107" t="s">
        <v>62</v>
      </c>
      <c r="C46" s="230">
        <v>18</v>
      </c>
      <c r="D46" s="69">
        <v>6</v>
      </c>
      <c r="E46" s="122">
        <v>12</v>
      </c>
      <c r="F46" s="127">
        <v>32</v>
      </c>
      <c r="G46" s="127"/>
      <c r="H46" s="210">
        <v>2</v>
      </c>
      <c r="I46" s="87" t="s">
        <v>19</v>
      </c>
      <c r="J46" s="385"/>
      <c r="K46" s="386"/>
      <c r="L46" s="386"/>
      <c r="M46" s="386"/>
      <c r="N46" s="387"/>
      <c r="O46" s="385"/>
      <c r="P46" s="386"/>
      <c r="Q46" s="386"/>
      <c r="R46" s="386"/>
      <c r="S46" s="387"/>
      <c r="T46" s="31">
        <v>6</v>
      </c>
      <c r="U46" s="39">
        <v>12</v>
      </c>
      <c r="V46" s="399"/>
      <c r="W46" s="399"/>
      <c r="X46" s="207">
        <v>2</v>
      </c>
      <c r="Y46" s="178"/>
      <c r="Z46" s="179"/>
      <c r="AA46" s="179"/>
      <c r="AB46" s="179"/>
      <c r="AC46" s="180"/>
      <c r="AD46" s="191"/>
      <c r="AE46" s="192"/>
      <c r="AF46" s="192"/>
      <c r="AG46" s="192"/>
      <c r="AH46" s="193"/>
      <c r="AI46" s="178"/>
      <c r="AJ46" s="179"/>
      <c r="AK46" s="179"/>
      <c r="AL46" s="179"/>
      <c r="AM46" s="180"/>
    </row>
    <row r="47" spans="1:39" ht="31.15" customHeight="1">
      <c r="A47" s="153">
        <v>39</v>
      </c>
      <c r="B47" s="108" t="s">
        <v>74</v>
      </c>
      <c r="C47" s="230">
        <v>18</v>
      </c>
      <c r="D47" s="71">
        <v>12</v>
      </c>
      <c r="E47" s="122">
        <v>6</v>
      </c>
      <c r="F47" s="128">
        <v>32</v>
      </c>
      <c r="G47" s="128"/>
      <c r="H47" s="211">
        <v>2</v>
      </c>
      <c r="I47" s="143" t="s">
        <v>19</v>
      </c>
      <c r="J47" s="272"/>
      <c r="K47" s="271"/>
      <c r="L47" s="271"/>
      <c r="M47" s="271"/>
      <c r="N47" s="273"/>
      <c r="O47" s="272"/>
      <c r="P47" s="271"/>
      <c r="Q47" s="271"/>
      <c r="R47" s="271"/>
      <c r="S47" s="273"/>
      <c r="T47" s="31">
        <v>3</v>
      </c>
      <c r="U47" s="41">
        <v>6</v>
      </c>
      <c r="V47" s="16">
        <v>9</v>
      </c>
      <c r="W47" s="16"/>
      <c r="X47" s="207">
        <v>2</v>
      </c>
      <c r="Y47" s="156"/>
      <c r="Z47" s="157"/>
      <c r="AA47" s="157"/>
      <c r="AB47" s="157"/>
      <c r="AC47" s="158"/>
      <c r="AD47" s="194"/>
      <c r="AE47" s="195"/>
      <c r="AF47" s="195"/>
      <c r="AG47" s="195"/>
      <c r="AH47" s="196"/>
      <c r="AI47" s="156"/>
      <c r="AJ47" s="157"/>
      <c r="AK47" s="157"/>
      <c r="AL47" s="157"/>
      <c r="AM47" s="158"/>
    </row>
    <row r="48" spans="1:39" ht="16.899999999999999" customHeight="1">
      <c r="A48" s="153">
        <v>40</v>
      </c>
      <c r="B48" s="108" t="s">
        <v>27</v>
      </c>
      <c r="C48" s="230">
        <v>27</v>
      </c>
      <c r="D48" s="71">
        <v>15</v>
      </c>
      <c r="E48" s="122">
        <v>12</v>
      </c>
      <c r="F48" s="124">
        <v>48</v>
      </c>
      <c r="G48" s="124"/>
      <c r="H48" s="211">
        <v>3</v>
      </c>
      <c r="I48" s="77" t="s">
        <v>19</v>
      </c>
      <c r="J48" s="272"/>
      <c r="K48" s="271"/>
      <c r="L48" s="271"/>
      <c r="M48" s="271"/>
      <c r="N48" s="273"/>
      <c r="O48" s="272"/>
      <c r="P48" s="271"/>
      <c r="Q48" s="271"/>
      <c r="R48" s="271"/>
      <c r="S48" s="273"/>
      <c r="T48" s="15">
        <v>6</v>
      </c>
      <c r="U48" s="39">
        <v>12</v>
      </c>
      <c r="V48" s="16">
        <v>9</v>
      </c>
      <c r="W48" s="401"/>
      <c r="X48" s="207">
        <v>3</v>
      </c>
      <c r="Y48" s="175"/>
      <c r="Z48" s="176"/>
      <c r="AA48" s="176"/>
      <c r="AB48" s="176"/>
      <c r="AC48" s="177"/>
      <c r="AD48" s="194"/>
      <c r="AE48" s="195"/>
      <c r="AF48" s="195"/>
      <c r="AG48" s="195"/>
      <c r="AH48" s="196"/>
      <c r="AI48" s="156"/>
      <c r="AJ48" s="157"/>
      <c r="AK48" s="157"/>
      <c r="AL48" s="157"/>
      <c r="AM48" s="158"/>
    </row>
    <row r="49" spans="1:40" ht="29.45" customHeight="1">
      <c r="A49" s="153">
        <v>41</v>
      </c>
      <c r="B49" s="108" t="s">
        <v>75</v>
      </c>
      <c r="C49" s="230">
        <v>45</v>
      </c>
      <c r="D49" s="71">
        <v>27</v>
      </c>
      <c r="E49" s="122">
        <v>18</v>
      </c>
      <c r="F49" s="128">
        <v>105</v>
      </c>
      <c r="G49" s="128"/>
      <c r="H49" s="211">
        <v>6</v>
      </c>
      <c r="I49" s="87" t="s">
        <v>88</v>
      </c>
      <c r="J49" s="272"/>
      <c r="K49" s="271"/>
      <c r="L49" s="271"/>
      <c r="M49" s="271"/>
      <c r="N49" s="273"/>
      <c r="O49" s="272"/>
      <c r="P49" s="271"/>
      <c r="Q49" s="271"/>
      <c r="R49" s="271"/>
      <c r="S49" s="273"/>
      <c r="T49" s="15">
        <v>6</v>
      </c>
      <c r="U49" s="39">
        <v>12</v>
      </c>
      <c r="V49" s="16">
        <v>9</v>
      </c>
      <c r="W49" s="402"/>
      <c r="X49" s="207">
        <v>3</v>
      </c>
      <c r="Y49" s="15">
        <v>3</v>
      </c>
      <c r="Z49" s="41">
        <v>6</v>
      </c>
      <c r="AA49" s="16">
        <v>9</v>
      </c>
      <c r="AB49" s="400"/>
      <c r="AC49" s="207">
        <v>3</v>
      </c>
      <c r="AD49" s="194"/>
      <c r="AE49" s="195"/>
      <c r="AF49" s="195"/>
      <c r="AG49" s="195"/>
      <c r="AH49" s="196"/>
      <c r="AI49" s="156"/>
      <c r="AJ49" s="157"/>
      <c r="AK49" s="157"/>
      <c r="AL49" s="157"/>
      <c r="AM49" s="158"/>
    </row>
    <row r="50" spans="1:40" ht="19.149999999999999" customHeight="1">
      <c r="A50" s="153">
        <v>42</v>
      </c>
      <c r="B50" s="108" t="s">
        <v>28</v>
      </c>
      <c r="C50" s="230">
        <v>27</v>
      </c>
      <c r="D50" s="71">
        <v>15</v>
      </c>
      <c r="E50" s="122">
        <v>12</v>
      </c>
      <c r="F50" s="128">
        <v>48</v>
      </c>
      <c r="G50" s="128"/>
      <c r="H50" s="211">
        <v>3</v>
      </c>
      <c r="I50" s="87" t="s">
        <v>19</v>
      </c>
      <c r="J50" s="272"/>
      <c r="K50" s="271"/>
      <c r="L50" s="271"/>
      <c r="M50" s="271"/>
      <c r="N50" s="273"/>
      <c r="O50" s="272"/>
      <c r="P50" s="271"/>
      <c r="Q50" s="271"/>
      <c r="R50" s="271"/>
      <c r="S50" s="273"/>
      <c r="T50" s="187"/>
      <c r="U50" s="188"/>
      <c r="V50" s="188"/>
      <c r="W50" s="188"/>
      <c r="X50" s="189"/>
      <c r="Y50" s="31">
        <v>6</v>
      </c>
      <c r="Z50" s="39">
        <v>12</v>
      </c>
      <c r="AA50" s="287">
        <v>9</v>
      </c>
      <c r="AB50" s="402"/>
      <c r="AC50" s="207">
        <v>3</v>
      </c>
      <c r="AD50" s="197"/>
      <c r="AE50" s="198"/>
      <c r="AF50" s="198"/>
      <c r="AG50" s="198"/>
      <c r="AH50" s="199"/>
      <c r="AI50" s="156"/>
      <c r="AJ50" s="157"/>
      <c r="AK50" s="157"/>
      <c r="AL50" s="195"/>
      <c r="AM50" s="158"/>
    </row>
    <row r="51" spans="1:40" ht="28.9" customHeight="1">
      <c r="A51" s="153">
        <v>43</v>
      </c>
      <c r="B51" s="108" t="s">
        <v>80</v>
      </c>
      <c r="C51" s="230">
        <v>27</v>
      </c>
      <c r="D51" s="71">
        <v>15</v>
      </c>
      <c r="E51" s="122">
        <v>12</v>
      </c>
      <c r="F51" s="128">
        <v>48</v>
      </c>
      <c r="G51" s="128"/>
      <c r="H51" s="211">
        <v>3</v>
      </c>
      <c r="I51" s="77" t="s">
        <v>19</v>
      </c>
      <c r="J51" s="272"/>
      <c r="K51" s="271"/>
      <c r="L51" s="271"/>
      <c r="M51" s="271"/>
      <c r="N51" s="273"/>
      <c r="O51" s="272"/>
      <c r="P51" s="271"/>
      <c r="Q51" s="271"/>
      <c r="R51" s="271"/>
      <c r="S51" s="273"/>
      <c r="T51" s="156"/>
      <c r="U51" s="157"/>
      <c r="V51" s="157"/>
      <c r="W51" s="157"/>
      <c r="X51" s="158"/>
      <c r="Y51" s="187"/>
      <c r="Z51" s="188"/>
      <c r="AA51" s="188"/>
      <c r="AB51" s="188"/>
      <c r="AC51" s="189"/>
      <c r="AD51" s="31">
        <v>6</v>
      </c>
      <c r="AE51" s="39">
        <v>12</v>
      </c>
      <c r="AF51" s="287">
        <v>9</v>
      </c>
      <c r="AG51" s="400"/>
      <c r="AH51" s="207">
        <v>3</v>
      </c>
      <c r="AI51" s="156"/>
      <c r="AJ51" s="157"/>
      <c r="AK51" s="157"/>
      <c r="AL51" s="198"/>
      <c r="AM51" s="158"/>
    </row>
    <row r="52" spans="1:40" ht="28.9" customHeight="1">
      <c r="A52" s="153">
        <v>44</v>
      </c>
      <c r="B52" s="110" t="s">
        <v>96</v>
      </c>
      <c r="C52" s="230">
        <v>45</v>
      </c>
      <c r="D52" s="71">
        <v>33</v>
      </c>
      <c r="E52" s="122">
        <v>12</v>
      </c>
      <c r="F52" s="124">
        <v>80</v>
      </c>
      <c r="G52" s="124"/>
      <c r="H52" s="211">
        <v>5</v>
      </c>
      <c r="I52" s="77" t="s">
        <v>19</v>
      </c>
      <c r="J52" s="272"/>
      <c r="K52" s="271"/>
      <c r="L52" s="271"/>
      <c r="M52" s="271"/>
      <c r="N52" s="273"/>
      <c r="O52" s="272"/>
      <c r="P52" s="271"/>
      <c r="Q52" s="271"/>
      <c r="R52" s="271"/>
      <c r="S52" s="273"/>
      <c r="T52" s="156"/>
      <c r="U52" s="157"/>
      <c r="V52" s="157"/>
      <c r="W52" s="157"/>
      <c r="X52" s="158"/>
      <c r="Y52" s="156"/>
      <c r="Z52" s="157"/>
      <c r="AA52" s="157"/>
      <c r="AB52" s="157"/>
      <c r="AC52" s="158"/>
      <c r="AD52" s="31">
        <v>6</v>
      </c>
      <c r="AE52" s="39">
        <v>12</v>
      </c>
      <c r="AF52" s="287">
        <v>9</v>
      </c>
      <c r="AG52" s="401"/>
      <c r="AH52" s="207">
        <v>3</v>
      </c>
      <c r="AI52" s="403"/>
      <c r="AJ52" s="404"/>
      <c r="AK52" s="287">
        <v>18</v>
      </c>
      <c r="AL52" s="400"/>
      <c r="AM52" s="207">
        <v>2</v>
      </c>
    </row>
    <row r="53" spans="1:40" ht="28.9" customHeight="1">
      <c r="A53" s="153">
        <v>45</v>
      </c>
      <c r="B53" s="110" t="s">
        <v>79</v>
      </c>
      <c r="C53" s="230">
        <v>36</v>
      </c>
      <c r="D53" s="71">
        <v>24</v>
      </c>
      <c r="E53" s="122">
        <v>12</v>
      </c>
      <c r="F53" s="124">
        <v>89</v>
      </c>
      <c r="G53" s="124"/>
      <c r="H53" s="211">
        <v>5</v>
      </c>
      <c r="I53" s="77" t="s">
        <v>88</v>
      </c>
      <c r="J53" s="272"/>
      <c r="K53" s="271"/>
      <c r="L53" s="271"/>
      <c r="M53" s="271"/>
      <c r="N53" s="273"/>
      <c r="O53" s="272"/>
      <c r="P53" s="271"/>
      <c r="Q53" s="271"/>
      <c r="R53" s="271"/>
      <c r="S53" s="273"/>
      <c r="T53" s="156"/>
      <c r="U53" s="157"/>
      <c r="V53" s="157"/>
      <c r="W53" s="157"/>
      <c r="X53" s="158"/>
      <c r="Y53" s="156"/>
      <c r="Z53" s="157"/>
      <c r="AA53" s="157"/>
      <c r="AB53" s="157"/>
      <c r="AC53" s="158"/>
      <c r="AD53" s="18">
        <v>3</v>
      </c>
      <c r="AE53" s="41">
        <v>6</v>
      </c>
      <c r="AF53" s="19">
        <v>9</v>
      </c>
      <c r="AG53" s="401"/>
      <c r="AH53" s="207">
        <v>2</v>
      </c>
      <c r="AI53" s="15">
        <v>3</v>
      </c>
      <c r="AJ53" s="41">
        <v>6</v>
      </c>
      <c r="AK53" s="16">
        <v>9</v>
      </c>
      <c r="AL53" s="401"/>
      <c r="AM53" s="207">
        <v>3</v>
      </c>
    </row>
    <row r="54" spans="1:40" ht="28.9" customHeight="1">
      <c r="A54" s="153">
        <v>46</v>
      </c>
      <c r="B54" s="108" t="s">
        <v>78</v>
      </c>
      <c r="C54" s="230">
        <v>36</v>
      </c>
      <c r="D54" s="71">
        <v>24</v>
      </c>
      <c r="E54" s="122">
        <v>12</v>
      </c>
      <c r="F54" s="124">
        <v>64</v>
      </c>
      <c r="G54" s="124"/>
      <c r="H54" s="211">
        <v>4</v>
      </c>
      <c r="I54" s="145" t="s">
        <v>19</v>
      </c>
      <c r="J54" s="272"/>
      <c r="K54" s="271"/>
      <c r="L54" s="271"/>
      <c r="M54" s="271"/>
      <c r="N54" s="273"/>
      <c r="O54" s="272"/>
      <c r="P54" s="271"/>
      <c r="Q54" s="271"/>
      <c r="R54" s="271"/>
      <c r="S54" s="273"/>
      <c r="T54" s="156"/>
      <c r="U54" s="157"/>
      <c r="V54" s="157"/>
      <c r="W54" s="157"/>
      <c r="X54" s="158"/>
      <c r="Y54" s="156"/>
      <c r="Z54" s="157"/>
      <c r="AA54" s="157"/>
      <c r="AB54" s="157"/>
      <c r="AC54" s="158"/>
      <c r="AD54" s="15">
        <v>3</v>
      </c>
      <c r="AE54" s="39">
        <v>6</v>
      </c>
      <c r="AF54" s="287">
        <v>9</v>
      </c>
      <c r="AG54" s="402"/>
      <c r="AH54" s="207">
        <v>2</v>
      </c>
      <c r="AI54" s="15">
        <v>3</v>
      </c>
      <c r="AJ54" s="405">
        <v>6</v>
      </c>
      <c r="AK54" s="287">
        <v>9</v>
      </c>
      <c r="AL54" s="401"/>
      <c r="AM54" s="207">
        <v>2</v>
      </c>
    </row>
    <row r="55" spans="1:40" ht="28.9" customHeight="1">
      <c r="A55" s="153">
        <v>47</v>
      </c>
      <c r="B55" s="108" t="s">
        <v>76</v>
      </c>
      <c r="C55" s="230">
        <v>27</v>
      </c>
      <c r="D55" s="71">
        <v>15</v>
      </c>
      <c r="E55" s="122">
        <v>12</v>
      </c>
      <c r="F55" s="128">
        <v>73</v>
      </c>
      <c r="G55" s="128"/>
      <c r="H55" s="211">
        <v>4</v>
      </c>
      <c r="I55" s="144" t="s">
        <v>35</v>
      </c>
      <c r="J55" s="272"/>
      <c r="K55" s="271"/>
      <c r="L55" s="271"/>
      <c r="M55" s="271"/>
      <c r="N55" s="273"/>
      <c r="O55" s="272"/>
      <c r="P55" s="271"/>
      <c r="Q55" s="271"/>
      <c r="R55" s="271"/>
      <c r="S55" s="273"/>
      <c r="T55" s="156"/>
      <c r="U55" s="157"/>
      <c r="V55" s="157"/>
      <c r="W55" s="157"/>
      <c r="X55" s="158"/>
      <c r="Y55" s="156"/>
      <c r="Z55" s="157"/>
      <c r="AA55" s="157"/>
      <c r="AB55" s="157"/>
      <c r="AC55" s="158"/>
      <c r="AD55" s="187"/>
      <c r="AE55" s="188"/>
      <c r="AF55" s="188"/>
      <c r="AG55" s="248"/>
      <c r="AH55" s="189"/>
      <c r="AI55" s="31">
        <v>6</v>
      </c>
      <c r="AJ55" s="39">
        <v>12</v>
      </c>
      <c r="AK55" s="287">
        <v>9</v>
      </c>
      <c r="AL55" s="401"/>
      <c r="AM55" s="207">
        <v>4</v>
      </c>
    </row>
    <row r="56" spans="1:40" ht="13.15">
      <c r="A56" s="153">
        <v>48</v>
      </c>
      <c r="B56" s="108" t="s">
        <v>63</v>
      </c>
      <c r="C56" s="230">
        <v>27</v>
      </c>
      <c r="D56" s="71">
        <v>15</v>
      </c>
      <c r="E56" s="122">
        <v>12</v>
      </c>
      <c r="F56" s="124">
        <v>48</v>
      </c>
      <c r="G56" s="124"/>
      <c r="H56" s="211">
        <v>3</v>
      </c>
      <c r="I56" s="87" t="s">
        <v>19</v>
      </c>
      <c r="J56" s="272"/>
      <c r="K56" s="271"/>
      <c r="L56" s="271"/>
      <c r="M56" s="271"/>
      <c r="N56" s="273"/>
      <c r="O56" s="272"/>
      <c r="P56" s="271"/>
      <c r="Q56" s="271"/>
      <c r="R56" s="271"/>
      <c r="S56" s="273"/>
      <c r="T56" s="156"/>
      <c r="U56" s="157"/>
      <c r="V56" s="157"/>
      <c r="W56" s="157"/>
      <c r="X56" s="158"/>
      <c r="Y56" s="156"/>
      <c r="Z56" s="157"/>
      <c r="AA56" s="157"/>
      <c r="AB56" s="157"/>
      <c r="AC56" s="158"/>
      <c r="AD56" s="406"/>
      <c r="AE56" s="407"/>
      <c r="AF56" s="407"/>
      <c r="AG56" s="407"/>
      <c r="AH56" s="407"/>
      <c r="AI56" s="31">
        <v>6</v>
      </c>
      <c r="AJ56" s="39">
        <v>12</v>
      </c>
      <c r="AK56" s="287">
        <v>9</v>
      </c>
      <c r="AL56" s="401"/>
      <c r="AM56" s="207">
        <v>3</v>
      </c>
    </row>
    <row r="57" spans="1:40" ht="26.25">
      <c r="A57" s="381">
        <v>49</v>
      </c>
      <c r="B57" s="109" t="s">
        <v>77</v>
      </c>
      <c r="C57" s="230">
        <v>27</v>
      </c>
      <c r="D57" s="71">
        <v>15</v>
      </c>
      <c r="E57" s="122">
        <v>12</v>
      </c>
      <c r="F57" s="128">
        <v>48</v>
      </c>
      <c r="G57" s="128"/>
      <c r="H57" s="211">
        <v>3</v>
      </c>
      <c r="I57" s="145" t="s">
        <v>19</v>
      </c>
      <c r="J57" s="272"/>
      <c r="K57" s="271"/>
      <c r="L57" s="271"/>
      <c r="M57" s="271"/>
      <c r="N57" s="273"/>
      <c r="O57" s="272"/>
      <c r="P57" s="271"/>
      <c r="Q57" s="271"/>
      <c r="R57" s="271"/>
      <c r="S57" s="273"/>
      <c r="T57" s="156"/>
      <c r="U57" s="157"/>
      <c r="V57" s="157"/>
      <c r="W57" s="157"/>
      <c r="X57" s="158"/>
      <c r="Y57" s="156"/>
      <c r="Z57" s="157"/>
      <c r="AA57" s="157"/>
      <c r="AB57" s="157"/>
      <c r="AC57" s="158"/>
      <c r="AD57" s="406"/>
      <c r="AE57" s="407"/>
      <c r="AF57" s="407"/>
      <c r="AG57" s="407"/>
      <c r="AH57" s="407"/>
      <c r="AI57" s="31">
        <v>6</v>
      </c>
      <c r="AJ57" s="41">
        <v>12</v>
      </c>
      <c r="AK57" s="287">
        <v>9</v>
      </c>
      <c r="AL57" s="401"/>
      <c r="AM57" s="207">
        <v>3</v>
      </c>
    </row>
    <row r="58" spans="1:40" ht="39.75" hidden="1" thickBot="1">
      <c r="A58" s="355">
        <v>50</v>
      </c>
      <c r="B58" s="111" t="s">
        <v>20</v>
      </c>
      <c r="F58" s="44"/>
      <c r="G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01"/>
      <c r="AM58" s="44"/>
    </row>
    <row r="59" spans="1:40" hidden="1">
      <c r="F59" s="44"/>
      <c r="G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01"/>
      <c r="AM59" s="44"/>
    </row>
    <row r="60" spans="1:40" hidden="1">
      <c r="F60" s="44"/>
      <c r="G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01"/>
      <c r="AM60" s="44"/>
    </row>
    <row r="61" spans="1:40" hidden="1">
      <c r="F61" s="44"/>
      <c r="G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01"/>
      <c r="AM61" s="44"/>
    </row>
    <row r="62" spans="1:40" ht="39.75" thickBot="1">
      <c r="A62" s="354">
        <v>50</v>
      </c>
      <c r="B62" s="111" t="s">
        <v>20</v>
      </c>
      <c r="C62" s="230">
        <v>72</v>
      </c>
      <c r="D62" s="72">
        <v>72</v>
      </c>
      <c r="E62" s="122">
        <v>0</v>
      </c>
      <c r="F62" s="129">
        <v>228</v>
      </c>
      <c r="G62" s="129"/>
      <c r="H62" s="228">
        <v>12</v>
      </c>
      <c r="I62" s="134" t="s">
        <v>19</v>
      </c>
      <c r="J62" s="159"/>
      <c r="K62" s="160"/>
      <c r="L62" s="160"/>
      <c r="M62" s="160"/>
      <c r="N62" s="161"/>
      <c r="O62" s="159"/>
      <c r="P62" s="160"/>
      <c r="Q62" s="160"/>
      <c r="R62" s="160"/>
      <c r="S62" s="161"/>
      <c r="T62" s="159"/>
      <c r="U62" s="160"/>
      <c r="V62" s="160"/>
      <c r="W62" s="160"/>
      <c r="X62" s="161"/>
      <c r="Y62" s="159"/>
      <c r="Z62" s="160"/>
      <c r="AA62" s="160"/>
      <c r="AB62" s="160"/>
      <c r="AC62" s="161"/>
      <c r="AD62" s="285"/>
      <c r="AE62" s="284"/>
      <c r="AF62" s="16">
        <v>36</v>
      </c>
      <c r="AG62" s="16"/>
      <c r="AH62" s="207">
        <v>5</v>
      </c>
      <c r="AI62" s="267"/>
      <c r="AJ62" s="284"/>
      <c r="AK62" s="16">
        <v>36</v>
      </c>
      <c r="AL62" s="402"/>
      <c r="AM62" s="207">
        <v>7</v>
      </c>
    </row>
    <row r="63" spans="1:40" ht="13.5" thickBot="1">
      <c r="A63" s="27" t="s">
        <v>18</v>
      </c>
      <c r="B63" s="28" t="s">
        <v>11</v>
      </c>
      <c r="C63" s="49">
        <v>180</v>
      </c>
      <c r="D63" s="28" t="s">
        <v>123</v>
      </c>
      <c r="E63" s="49"/>
      <c r="F63" s="29">
        <v>180</v>
      </c>
      <c r="G63" s="449"/>
      <c r="H63" s="23">
        <v>6</v>
      </c>
      <c r="I63" s="23" t="s">
        <v>19</v>
      </c>
      <c r="J63" s="24"/>
      <c r="K63" s="46"/>
      <c r="L63" s="24"/>
      <c r="M63" s="46"/>
      <c r="N63" s="23"/>
      <c r="O63" s="24"/>
      <c r="P63" s="46"/>
      <c r="Q63" s="24"/>
      <c r="R63" s="46"/>
      <c r="S63" s="23"/>
      <c r="T63" s="24"/>
      <c r="U63" s="46"/>
      <c r="V63" s="24"/>
      <c r="W63" s="46"/>
      <c r="X63" s="23"/>
      <c r="Y63" s="24"/>
      <c r="Z63" s="46"/>
      <c r="AA63" s="24"/>
      <c r="AB63" s="47"/>
      <c r="AC63" s="25"/>
      <c r="AD63" s="24"/>
      <c r="AE63" s="46"/>
      <c r="AF63" s="24"/>
      <c r="AG63" s="46"/>
      <c r="AH63" s="23"/>
      <c r="AI63" s="24"/>
      <c r="AJ63" s="46"/>
      <c r="AK63" s="24">
        <v>180</v>
      </c>
      <c r="AL63" s="47"/>
      <c r="AM63" s="25">
        <v>6</v>
      </c>
    </row>
    <row r="64" spans="1:40" ht="14.65" thickBot="1">
      <c r="A64" s="240"/>
      <c r="B64" s="583" t="s">
        <v>15</v>
      </c>
      <c r="C64" s="634">
        <f>SUM(C45,C13,C6)</f>
        <v>1683</v>
      </c>
      <c r="D64" s="676">
        <f>SUM(D6,D13,D45)</f>
        <v>927</v>
      </c>
      <c r="E64" s="50">
        <f>SUM(E45,E13,E6)</f>
        <v>576</v>
      </c>
      <c r="F64" s="51">
        <f>SUM(F45,F13,F6,F63)</f>
        <v>3052</v>
      </c>
      <c r="G64" s="450"/>
      <c r="H64" s="624">
        <f>SUM(N64,S64,X64,AC64,AH64,AM64)</f>
        <v>180</v>
      </c>
      <c r="I64" s="590" t="s">
        <v>118</v>
      </c>
      <c r="J64" s="52">
        <f>SUM(J6,J13,J45)</f>
        <v>39</v>
      </c>
      <c r="K64" s="53">
        <f>SUM(48,K13,K6)</f>
        <v>126</v>
      </c>
      <c r="L64" s="52">
        <f>SUM(L13,L45,L6)</f>
        <v>111</v>
      </c>
      <c r="M64" s="53">
        <f>SUM(M45,M13,M6)</f>
        <v>36</v>
      </c>
      <c r="N64" s="626">
        <f>SUM(N45,N13,N6,N63)</f>
        <v>30</v>
      </c>
      <c r="O64" s="54">
        <f>SUM(O45,O13,O6)</f>
        <v>45</v>
      </c>
      <c r="P64" s="55">
        <f>SUM(P45,P13,P6)</f>
        <v>90</v>
      </c>
      <c r="Q64" s="54">
        <f>SUM(Q45,Q13,Q6)</f>
        <v>117</v>
      </c>
      <c r="R64" s="55">
        <f>SUM(R45,R13,R6)</f>
        <v>12</v>
      </c>
      <c r="S64" s="626">
        <f>SUM(S45,S13,S6,S63)</f>
        <v>30</v>
      </c>
      <c r="T64" s="52">
        <f>SUM(T45,T13,T6)</f>
        <v>57</v>
      </c>
      <c r="U64" s="53">
        <f>SUM(U45,U13,U6)</f>
        <v>114</v>
      </c>
      <c r="V64" s="52">
        <f>SUM(V45,V13,V6)</f>
        <v>108</v>
      </c>
      <c r="W64" s="53">
        <f>SUM(W45,W13,W6)</f>
        <v>12</v>
      </c>
      <c r="X64" s="626">
        <f>SUM(X45,X13,X6,X63)</f>
        <v>30</v>
      </c>
      <c r="Y64" s="52">
        <f>SUM(Y45,Y13,Y6)</f>
        <v>39</v>
      </c>
      <c r="Z64" s="53">
        <f>SUM(Z45,Z13,Z6)</f>
        <v>78</v>
      </c>
      <c r="AA64" s="52">
        <f>SUM(AA45,AA13,AA6)</f>
        <v>132</v>
      </c>
      <c r="AB64" s="56">
        <f>SUM(AB45,AB13,AB6)</f>
        <v>12</v>
      </c>
      <c r="AC64" s="626">
        <f>SUM(AC45,AC13,AC6,AC63)</f>
        <v>30</v>
      </c>
      <c r="AD64" s="52">
        <f>SUM(AD45,AD13,AD6)</f>
        <v>45</v>
      </c>
      <c r="AE64" s="53">
        <f>SUM(AE45,AE13,AE6)</f>
        <v>90</v>
      </c>
      <c r="AF64" s="52">
        <f>SUM(AF45,AF13,AF6)</f>
        <v>117</v>
      </c>
      <c r="AG64" s="53">
        <f>SUM(AG45,AG13,AG6)</f>
        <v>0</v>
      </c>
      <c r="AH64" s="626">
        <f>SUM(AH45,AH13,AH6,AH63)</f>
        <v>30</v>
      </c>
      <c r="AI64" s="52">
        <f>SUM(AI45,AI13,AI6)</f>
        <v>24</v>
      </c>
      <c r="AJ64" s="53">
        <f>SUM(AJ45,AJ13,AJ6)</f>
        <v>48</v>
      </c>
      <c r="AK64" s="52">
        <f>SUM(AK45,AK13,AK6)</f>
        <v>279</v>
      </c>
      <c r="AL64" s="56">
        <f>SUM(AL45,AL13,AL6)</f>
        <v>0</v>
      </c>
      <c r="AM64" s="626">
        <f>SUM(AM45,AM13,AM6,AM63)</f>
        <v>30</v>
      </c>
      <c r="AN64" s="44"/>
    </row>
    <row r="65" spans="1:47" ht="18" customHeight="1" thickBot="1">
      <c r="A65" s="241"/>
      <c r="B65" s="584"/>
      <c r="C65" s="635"/>
      <c r="D65" s="677"/>
      <c r="E65" s="673">
        <f>SUM(E64,F64)</f>
        <v>3628</v>
      </c>
      <c r="F65" s="675"/>
      <c r="G65" s="451"/>
      <c r="H65" s="625"/>
      <c r="I65" s="591"/>
      <c r="J65" s="650">
        <f>SUM(J64:M64)</f>
        <v>312</v>
      </c>
      <c r="K65" s="651"/>
      <c r="L65" s="651"/>
      <c r="M65" s="652"/>
      <c r="N65" s="627"/>
      <c r="O65" s="668">
        <f>SUM(O64:R64)</f>
        <v>264</v>
      </c>
      <c r="P65" s="669"/>
      <c r="Q65" s="669"/>
      <c r="R65" s="670"/>
      <c r="S65" s="627"/>
      <c r="T65" s="650">
        <f>SUM(T64:W64)</f>
        <v>291</v>
      </c>
      <c r="U65" s="651"/>
      <c r="V65" s="651"/>
      <c r="W65" s="652"/>
      <c r="X65" s="627"/>
      <c r="Y65" s="650">
        <f>SUM(Y64:AB64)</f>
        <v>261</v>
      </c>
      <c r="Z65" s="651"/>
      <c r="AA65" s="651"/>
      <c r="AB65" s="652"/>
      <c r="AC65" s="627"/>
      <c r="AD65" s="647">
        <f>SUM(AD64:AG64)</f>
        <v>252</v>
      </c>
      <c r="AE65" s="648"/>
      <c r="AF65" s="648"/>
      <c r="AG65" s="649"/>
      <c r="AH65" s="627"/>
      <c r="AI65" s="647">
        <f>SUM(AI64:AL64)</f>
        <v>351</v>
      </c>
      <c r="AJ65" s="648"/>
      <c r="AK65" s="648"/>
      <c r="AL65" s="649"/>
      <c r="AM65" s="627"/>
      <c r="AN65" s="44"/>
    </row>
    <row r="66" spans="1:47" ht="16.149999999999999" customHeight="1" thickBot="1">
      <c r="A66" s="241"/>
      <c r="B66" s="585"/>
      <c r="C66" s="236"/>
      <c r="D66" s="671">
        <f>SUM(D64,E65)</f>
        <v>4555</v>
      </c>
      <c r="E66" s="672"/>
      <c r="F66" s="672"/>
      <c r="G66" s="452"/>
      <c r="H66" s="238"/>
      <c r="I66" s="247"/>
      <c r="J66" s="631" t="s">
        <v>102</v>
      </c>
      <c r="K66" s="632"/>
      <c r="L66" s="632"/>
      <c r="M66" s="633"/>
      <c r="N66" s="288"/>
      <c r="O66" s="631" t="s">
        <v>102</v>
      </c>
      <c r="P66" s="632"/>
      <c r="Q66" s="632"/>
      <c r="R66" s="633"/>
      <c r="S66" s="288"/>
      <c r="T66" s="631" t="s">
        <v>112</v>
      </c>
      <c r="U66" s="632"/>
      <c r="V66" s="632"/>
      <c r="W66" s="633"/>
      <c r="X66" s="288"/>
      <c r="Y66" s="631" t="s">
        <v>120</v>
      </c>
      <c r="Z66" s="632"/>
      <c r="AA66" s="632"/>
      <c r="AB66" s="633"/>
      <c r="AC66" s="288"/>
      <c r="AD66" s="631" t="s">
        <v>104</v>
      </c>
      <c r="AE66" s="632"/>
      <c r="AF66" s="632"/>
      <c r="AG66" s="633"/>
      <c r="AH66" s="288"/>
      <c r="AI66" s="631" t="s">
        <v>107</v>
      </c>
      <c r="AJ66" s="632"/>
      <c r="AK66" s="632"/>
      <c r="AL66" s="633"/>
      <c r="AM66" s="288"/>
      <c r="AN66" s="44"/>
    </row>
    <row r="67" spans="1:47" ht="43.9" customHeight="1" thickBot="1">
      <c r="A67" s="244"/>
      <c r="B67" s="245"/>
      <c r="C67" s="237"/>
      <c r="D67" s="234"/>
      <c r="E67" s="234"/>
      <c r="F67" s="234"/>
      <c r="G67" s="239"/>
      <c r="H67" s="239"/>
      <c r="I67" s="239"/>
      <c r="J67" s="234"/>
      <c r="K67" s="234"/>
      <c r="L67" s="234"/>
      <c r="M67" s="234"/>
      <c r="N67" s="239"/>
      <c r="O67" s="234"/>
      <c r="P67" s="234"/>
      <c r="Q67" s="234"/>
      <c r="R67" s="234"/>
      <c r="S67" s="239"/>
      <c r="T67" s="234"/>
      <c r="U67" s="234"/>
      <c r="V67" s="234"/>
      <c r="W67" s="234"/>
      <c r="X67" s="239"/>
      <c r="Y67" s="234"/>
      <c r="Z67" s="234"/>
      <c r="AA67" s="234"/>
      <c r="AB67" s="234"/>
      <c r="AC67" s="239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44"/>
    </row>
    <row r="68" spans="1:47" ht="26.65" thickBot="1">
      <c r="A68" s="67" t="s">
        <v>26</v>
      </c>
      <c r="B68" s="9" t="s">
        <v>153</v>
      </c>
      <c r="C68" s="22">
        <f>SUM(C69:C82)</f>
        <v>621</v>
      </c>
      <c r="D68" s="23">
        <f t="shared" ref="D68:H68" si="6">SUM(D69:D81)</f>
        <v>309</v>
      </c>
      <c r="E68" s="48">
        <f t="shared" si="6"/>
        <v>132</v>
      </c>
      <c r="F68" s="22">
        <f>SUM(F69:F81)</f>
        <v>934</v>
      </c>
      <c r="G68" s="22"/>
      <c r="H68" s="23">
        <f t="shared" si="6"/>
        <v>55</v>
      </c>
      <c r="I68" s="24"/>
      <c r="J68" s="24">
        <f t="shared" ref="J68:AM68" si="7">SUM(J69:J81)</f>
        <v>0</v>
      </c>
      <c r="K68" s="46">
        <f t="shared" si="7"/>
        <v>0</v>
      </c>
      <c r="L68" s="24">
        <f t="shared" si="7"/>
        <v>0</v>
      </c>
      <c r="M68" s="46">
        <f t="shared" si="7"/>
        <v>0</v>
      </c>
      <c r="N68" s="23">
        <f t="shared" si="7"/>
        <v>0</v>
      </c>
      <c r="O68" s="24">
        <f t="shared" si="7"/>
        <v>0</v>
      </c>
      <c r="P68" s="46">
        <f t="shared" si="7"/>
        <v>0</v>
      </c>
      <c r="Q68" s="24">
        <f t="shared" si="7"/>
        <v>0</v>
      </c>
      <c r="R68" s="46">
        <f t="shared" si="7"/>
        <v>0</v>
      </c>
      <c r="S68" s="23">
        <f t="shared" si="7"/>
        <v>0</v>
      </c>
      <c r="T68" s="24">
        <f>SUM(T69:T81)</f>
        <v>12</v>
      </c>
      <c r="U68" s="46">
        <f t="shared" si="7"/>
        <v>24</v>
      </c>
      <c r="V68" s="24">
        <f>SUM(V69:V81)</f>
        <v>45</v>
      </c>
      <c r="W68" s="46">
        <f t="shared" si="7"/>
        <v>0</v>
      </c>
      <c r="X68" s="23">
        <f t="shared" si="7"/>
        <v>10</v>
      </c>
      <c r="Y68" s="24">
        <f t="shared" si="7"/>
        <v>6</v>
      </c>
      <c r="Z68" s="46">
        <f t="shared" si="7"/>
        <v>12</v>
      </c>
      <c r="AA68" s="24">
        <f t="shared" si="7"/>
        <v>27</v>
      </c>
      <c r="AB68" s="47">
        <f t="shared" si="7"/>
        <v>0</v>
      </c>
      <c r="AC68" s="23">
        <f t="shared" si="7"/>
        <v>6</v>
      </c>
      <c r="AD68" s="24">
        <f t="shared" si="7"/>
        <v>18</v>
      </c>
      <c r="AE68" s="46">
        <f t="shared" si="7"/>
        <v>36</v>
      </c>
      <c r="AF68" s="24">
        <f t="shared" si="7"/>
        <v>72</v>
      </c>
      <c r="AG68" s="24">
        <f t="shared" si="7"/>
        <v>0</v>
      </c>
      <c r="AH68" s="23">
        <f t="shared" si="7"/>
        <v>15</v>
      </c>
      <c r="AI68" s="24">
        <f t="shared" si="7"/>
        <v>30</v>
      </c>
      <c r="AJ68" s="46">
        <f t="shared" si="7"/>
        <v>60</v>
      </c>
      <c r="AK68" s="24">
        <f>SUM(AK69:AK82)</f>
        <v>279</v>
      </c>
      <c r="AL68" s="47">
        <f t="shared" si="7"/>
        <v>0</v>
      </c>
      <c r="AM68" s="25">
        <f t="shared" si="7"/>
        <v>24</v>
      </c>
      <c r="AN68" s="44"/>
    </row>
    <row r="69" spans="1:47" ht="13.5" thickBot="1">
      <c r="A69" s="153">
        <v>38</v>
      </c>
      <c r="B69" s="149" t="s">
        <v>99</v>
      </c>
      <c r="C69" s="230">
        <f>SUM(D69:E69)</f>
        <v>27</v>
      </c>
      <c r="D69" s="69">
        <f>SUM(T69,V69,Y69,AA69,AD69,AF69,AI69,AK69)</f>
        <v>21</v>
      </c>
      <c r="E69" s="122">
        <f>SUM(U69,W69,Z69,AB69,AE69,AG69,AJ69,AL69)</f>
        <v>6</v>
      </c>
      <c r="F69" s="123">
        <v>73</v>
      </c>
      <c r="G69" s="123">
        <f>C69+F69</f>
        <v>100</v>
      </c>
      <c r="H69" s="210">
        <v>4</v>
      </c>
      <c r="I69" s="144" t="s">
        <v>35</v>
      </c>
      <c r="J69" s="385"/>
      <c r="K69" s="386"/>
      <c r="L69" s="386"/>
      <c r="M69" s="386"/>
      <c r="N69" s="387"/>
      <c r="O69" s="385"/>
      <c r="P69" s="386"/>
      <c r="Q69" s="386"/>
      <c r="R69" s="386"/>
      <c r="S69" s="387"/>
      <c r="T69" s="15">
        <v>3</v>
      </c>
      <c r="U69" s="41">
        <v>6</v>
      </c>
      <c r="V69" s="16">
        <v>18</v>
      </c>
      <c r="W69" s="408"/>
      <c r="X69" s="207">
        <v>4</v>
      </c>
      <c r="Y69" s="178"/>
      <c r="Z69" s="179"/>
      <c r="AA69" s="179"/>
      <c r="AB69" s="179"/>
      <c r="AC69" s="180"/>
      <c r="AD69" s="178"/>
      <c r="AE69" s="179"/>
      <c r="AF69" s="179"/>
      <c r="AG69" s="179"/>
      <c r="AH69" s="180"/>
      <c r="AI69" s="178"/>
      <c r="AJ69" s="179"/>
      <c r="AK69" s="179"/>
      <c r="AL69" s="179"/>
      <c r="AM69" s="180"/>
      <c r="AN69" s="44"/>
    </row>
    <row r="70" spans="1:47" ht="13.5" thickBot="1">
      <c r="A70" s="153">
        <v>39</v>
      </c>
      <c r="B70" s="150" t="s">
        <v>60</v>
      </c>
      <c r="C70" s="230">
        <f t="shared" ref="C70:C81" si="8">SUM(D70:E70)</f>
        <v>27</v>
      </c>
      <c r="D70" s="69">
        <f t="shared" ref="D70:D81" si="9">SUM(T70,V70,Y70,AA70,AD70,AF70,AI70,AK70)</f>
        <v>21</v>
      </c>
      <c r="E70" s="122">
        <f t="shared" ref="E70:E81" si="10">SUM(U70,W70,Z70,AB70,AE70,AG70,AJ70,AL70)</f>
        <v>6</v>
      </c>
      <c r="F70" s="124">
        <v>48</v>
      </c>
      <c r="G70" s="123">
        <f t="shared" ref="G70:G81" si="11">C70+F70</f>
        <v>75</v>
      </c>
      <c r="H70" s="211">
        <v>3</v>
      </c>
      <c r="I70" s="145" t="s">
        <v>19</v>
      </c>
      <c r="J70" s="272"/>
      <c r="K70" s="271"/>
      <c r="L70" s="271"/>
      <c r="M70" s="271"/>
      <c r="N70" s="273"/>
      <c r="O70" s="272"/>
      <c r="P70" s="271"/>
      <c r="Q70" s="271"/>
      <c r="R70" s="271"/>
      <c r="S70" s="273"/>
      <c r="T70" s="15">
        <v>3</v>
      </c>
      <c r="U70" s="41">
        <v>6</v>
      </c>
      <c r="V70" s="16">
        <v>18</v>
      </c>
      <c r="W70" s="409"/>
      <c r="X70" s="207">
        <v>3</v>
      </c>
      <c r="Y70" s="156"/>
      <c r="Z70" s="157"/>
      <c r="AA70" s="157"/>
      <c r="AB70" s="157"/>
      <c r="AC70" s="158"/>
      <c r="AD70" s="156"/>
      <c r="AE70" s="157"/>
      <c r="AF70" s="157"/>
      <c r="AG70" s="157"/>
      <c r="AH70" s="158"/>
      <c r="AI70" s="156"/>
      <c r="AJ70" s="157"/>
      <c r="AK70" s="157"/>
      <c r="AL70" s="157"/>
      <c r="AM70" s="158"/>
      <c r="AN70" s="44"/>
    </row>
    <row r="71" spans="1:47" ht="13.5" thickBot="1">
      <c r="A71" s="153">
        <v>40</v>
      </c>
      <c r="B71" s="105" t="s">
        <v>97</v>
      </c>
      <c r="C71" s="230">
        <f t="shared" si="8"/>
        <v>45</v>
      </c>
      <c r="D71" s="69">
        <f t="shared" si="9"/>
        <v>27</v>
      </c>
      <c r="E71" s="122">
        <f t="shared" si="10"/>
        <v>18</v>
      </c>
      <c r="F71" s="128">
        <v>105</v>
      </c>
      <c r="G71" s="123">
        <f>C71+F71</f>
        <v>150</v>
      </c>
      <c r="H71" s="211">
        <v>6</v>
      </c>
      <c r="I71" s="144" t="s">
        <v>94</v>
      </c>
      <c r="J71" s="272"/>
      <c r="K71" s="271"/>
      <c r="L71" s="271"/>
      <c r="M71" s="271"/>
      <c r="N71" s="273"/>
      <c r="O71" s="272"/>
      <c r="P71" s="271"/>
      <c r="Q71" s="271"/>
      <c r="R71" s="271"/>
      <c r="S71" s="273"/>
      <c r="T71" s="356">
        <v>6</v>
      </c>
      <c r="U71" s="41">
        <v>12</v>
      </c>
      <c r="V71" s="287">
        <v>9</v>
      </c>
      <c r="W71" s="410"/>
      <c r="X71" s="207">
        <v>3</v>
      </c>
      <c r="Y71" s="356">
        <v>3</v>
      </c>
      <c r="Z71" s="41">
        <v>6</v>
      </c>
      <c r="AA71" s="287">
        <v>9</v>
      </c>
      <c r="AB71" s="41"/>
      <c r="AC71" s="209">
        <v>3</v>
      </c>
      <c r="AD71" s="156"/>
      <c r="AE71" s="157"/>
      <c r="AF71" s="157"/>
      <c r="AG71" s="157"/>
      <c r="AH71" s="158"/>
      <c r="AI71" s="156"/>
      <c r="AJ71" s="157"/>
      <c r="AK71" s="157"/>
      <c r="AL71" s="157"/>
      <c r="AM71" s="158"/>
      <c r="AN71" s="44"/>
    </row>
    <row r="72" spans="1:47" ht="13.5" thickBot="1">
      <c r="A72" s="153">
        <v>41</v>
      </c>
      <c r="B72" s="150" t="s">
        <v>58</v>
      </c>
      <c r="C72" s="230">
        <f t="shared" si="8"/>
        <v>27</v>
      </c>
      <c r="D72" s="69">
        <f t="shared" si="9"/>
        <v>21</v>
      </c>
      <c r="E72" s="122">
        <f t="shared" si="10"/>
        <v>6</v>
      </c>
      <c r="F72" s="128">
        <v>48</v>
      </c>
      <c r="G72" s="123">
        <f t="shared" si="11"/>
        <v>75</v>
      </c>
      <c r="H72" s="211">
        <v>3</v>
      </c>
      <c r="I72" s="77" t="s">
        <v>19</v>
      </c>
      <c r="J72" s="272"/>
      <c r="K72" s="271"/>
      <c r="L72" s="271"/>
      <c r="M72" s="271"/>
      <c r="N72" s="273"/>
      <c r="O72" s="272"/>
      <c r="P72" s="271"/>
      <c r="Q72" s="271"/>
      <c r="R72" s="271"/>
      <c r="S72" s="273"/>
      <c r="T72" s="388"/>
      <c r="U72" s="188"/>
      <c r="V72" s="188"/>
      <c r="W72" s="188"/>
      <c r="X72" s="189"/>
      <c r="Y72" s="15">
        <v>3</v>
      </c>
      <c r="Z72" s="41">
        <v>6</v>
      </c>
      <c r="AA72" s="16">
        <v>18</v>
      </c>
      <c r="AB72" s="410"/>
      <c r="AC72" s="209">
        <v>3</v>
      </c>
      <c r="AD72" s="156"/>
      <c r="AE72" s="157"/>
      <c r="AF72" s="157"/>
      <c r="AG72" s="157"/>
      <c r="AH72" s="158"/>
      <c r="AI72" s="156"/>
      <c r="AJ72" s="157"/>
      <c r="AK72" s="157"/>
      <c r="AL72" s="157"/>
      <c r="AM72" s="158"/>
      <c r="AN72" s="44"/>
    </row>
    <row r="73" spans="1:47" ht="13.5" thickBot="1">
      <c r="A73" s="153">
        <v>42</v>
      </c>
      <c r="B73" s="150" t="s">
        <v>57</v>
      </c>
      <c r="C73" s="230">
        <f t="shared" si="8"/>
        <v>27</v>
      </c>
      <c r="D73" s="69">
        <f t="shared" si="9"/>
        <v>15</v>
      </c>
      <c r="E73" s="122">
        <f t="shared" si="10"/>
        <v>12</v>
      </c>
      <c r="F73" s="128">
        <v>73</v>
      </c>
      <c r="G73" s="123">
        <f t="shared" si="11"/>
        <v>100</v>
      </c>
      <c r="H73" s="211">
        <v>4</v>
      </c>
      <c r="I73" s="144" t="s">
        <v>35</v>
      </c>
      <c r="J73" s="272"/>
      <c r="K73" s="271"/>
      <c r="L73" s="271"/>
      <c r="M73" s="271"/>
      <c r="N73" s="273"/>
      <c r="O73" s="272"/>
      <c r="P73" s="271"/>
      <c r="Q73" s="271"/>
      <c r="R73" s="271"/>
      <c r="S73" s="273"/>
      <c r="T73" s="272"/>
      <c r="U73" s="157"/>
      <c r="V73" s="157"/>
      <c r="W73" s="157"/>
      <c r="X73" s="158"/>
      <c r="Y73" s="187"/>
      <c r="Z73" s="188"/>
      <c r="AA73" s="188"/>
      <c r="AB73" s="188"/>
      <c r="AC73" s="189"/>
      <c r="AD73" s="31">
        <v>6</v>
      </c>
      <c r="AE73" s="41">
        <v>12</v>
      </c>
      <c r="AF73" s="287">
        <v>9</v>
      </c>
      <c r="AG73" s="41"/>
      <c r="AH73" s="207">
        <v>4</v>
      </c>
      <c r="AI73" s="156"/>
      <c r="AJ73" s="157"/>
      <c r="AK73" s="157"/>
      <c r="AL73" s="157"/>
      <c r="AM73" s="158"/>
      <c r="AN73" s="44"/>
    </row>
    <row r="74" spans="1:47" ht="13.5" thickBot="1">
      <c r="A74" s="153">
        <v>43</v>
      </c>
      <c r="B74" s="150" t="s">
        <v>54</v>
      </c>
      <c r="C74" s="230">
        <f t="shared" si="8"/>
        <v>36</v>
      </c>
      <c r="D74" s="69">
        <f t="shared" si="9"/>
        <v>24</v>
      </c>
      <c r="E74" s="122">
        <f t="shared" si="10"/>
        <v>12</v>
      </c>
      <c r="F74" s="128">
        <v>64</v>
      </c>
      <c r="G74" s="123">
        <f t="shared" si="11"/>
        <v>100</v>
      </c>
      <c r="H74" s="211">
        <v>4</v>
      </c>
      <c r="I74" s="77" t="s">
        <v>19</v>
      </c>
      <c r="J74" s="272"/>
      <c r="K74" s="271"/>
      <c r="L74" s="271"/>
      <c r="M74" s="271"/>
      <c r="N74" s="273"/>
      <c r="O74" s="272"/>
      <c r="P74" s="271"/>
      <c r="Q74" s="271"/>
      <c r="R74" s="271"/>
      <c r="S74" s="273"/>
      <c r="T74" s="272"/>
      <c r="U74" s="157"/>
      <c r="V74" s="157"/>
      <c r="W74" s="157"/>
      <c r="X74" s="158"/>
      <c r="Y74" s="156"/>
      <c r="Z74" s="157"/>
      <c r="AA74" s="157"/>
      <c r="AB74" s="157"/>
      <c r="AC74" s="158"/>
      <c r="AD74" s="15">
        <v>6</v>
      </c>
      <c r="AE74" s="41">
        <v>12</v>
      </c>
      <c r="AF74" s="287">
        <v>18</v>
      </c>
      <c r="AG74" s="409"/>
      <c r="AH74" s="207">
        <v>4</v>
      </c>
      <c r="AI74" s="156"/>
      <c r="AJ74" s="157"/>
      <c r="AK74" s="157"/>
      <c r="AL74" s="157"/>
      <c r="AM74" s="158"/>
      <c r="AN74" s="44"/>
    </row>
    <row r="75" spans="1:47" ht="13.5" thickBot="1">
      <c r="A75" s="153">
        <v>44</v>
      </c>
      <c r="B75" s="150" t="s">
        <v>53</v>
      </c>
      <c r="C75" s="230">
        <f t="shared" si="8"/>
        <v>54</v>
      </c>
      <c r="D75" s="69">
        <f t="shared" si="9"/>
        <v>30</v>
      </c>
      <c r="E75" s="122">
        <f t="shared" si="10"/>
        <v>24</v>
      </c>
      <c r="F75" s="124">
        <v>71</v>
      </c>
      <c r="G75" s="123">
        <f t="shared" si="11"/>
        <v>125</v>
      </c>
      <c r="H75" s="211">
        <v>5</v>
      </c>
      <c r="I75" s="77" t="s">
        <v>19</v>
      </c>
      <c r="J75" s="272"/>
      <c r="K75" s="271"/>
      <c r="L75" s="271"/>
      <c r="M75" s="271"/>
      <c r="N75" s="273"/>
      <c r="O75" s="272"/>
      <c r="P75" s="271"/>
      <c r="Q75" s="271"/>
      <c r="R75" s="271"/>
      <c r="S75" s="273"/>
      <c r="T75" s="272"/>
      <c r="U75" s="157"/>
      <c r="V75" s="157"/>
      <c r="W75" s="157"/>
      <c r="X75" s="158"/>
      <c r="Y75" s="156"/>
      <c r="Z75" s="157"/>
      <c r="AA75" s="157"/>
      <c r="AB75" s="157"/>
      <c r="AC75" s="158"/>
      <c r="AD75" s="15">
        <v>6</v>
      </c>
      <c r="AE75" s="41">
        <v>12</v>
      </c>
      <c r="AF75" s="16">
        <v>9</v>
      </c>
      <c r="AG75" s="41"/>
      <c r="AH75" s="207">
        <v>2</v>
      </c>
      <c r="AI75" s="15">
        <v>6</v>
      </c>
      <c r="AJ75" s="41">
        <v>12</v>
      </c>
      <c r="AK75" s="287">
        <v>9</v>
      </c>
      <c r="AL75" s="41"/>
      <c r="AM75" s="207">
        <v>3</v>
      </c>
      <c r="AN75" s="44"/>
    </row>
    <row r="76" spans="1:47" ht="13.5" thickBot="1">
      <c r="A76" s="153">
        <v>45</v>
      </c>
      <c r="B76" s="105" t="s">
        <v>98</v>
      </c>
      <c r="C76" s="230">
        <f t="shared" si="8"/>
        <v>27</v>
      </c>
      <c r="D76" s="69">
        <f t="shared" si="9"/>
        <v>15</v>
      </c>
      <c r="E76" s="122">
        <f t="shared" si="10"/>
        <v>12</v>
      </c>
      <c r="F76" s="124">
        <v>48</v>
      </c>
      <c r="G76" s="123">
        <f t="shared" si="11"/>
        <v>75</v>
      </c>
      <c r="H76" s="211">
        <v>3</v>
      </c>
      <c r="I76" s="77" t="s">
        <v>19</v>
      </c>
      <c r="J76" s="272"/>
      <c r="K76" s="271"/>
      <c r="L76" s="271"/>
      <c r="M76" s="271"/>
      <c r="N76" s="273"/>
      <c r="O76" s="272"/>
      <c r="P76" s="271"/>
      <c r="Q76" s="271"/>
      <c r="R76" s="271"/>
      <c r="S76" s="273"/>
      <c r="T76" s="272"/>
      <c r="U76" s="157"/>
      <c r="V76" s="157"/>
      <c r="W76" s="157"/>
      <c r="X76" s="158"/>
      <c r="Y76" s="156"/>
      <c r="Z76" s="157"/>
      <c r="AA76" s="157"/>
      <c r="AB76" s="157"/>
      <c r="AC76" s="158"/>
      <c r="AD76" s="399"/>
      <c r="AE76" s="399"/>
      <c r="AF76" s="399"/>
      <c r="AG76" s="399"/>
      <c r="AH76" s="399"/>
      <c r="AI76" s="15">
        <v>6</v>
      </c>
      <c r="AJ76" s="405">
        <v>12</v>
      </c>
      <c r="AK76" s="287">
        <v>9</v>
      </c>
      <c r="AL76" s="409"/>
      <c r="AM76" s="207">
        <v>3</v>
      </c>
      <c r="AN76" s="44"/>
    </row>
    <row r="77" spans="1:47" ht="13.5" thickBot="1">
      <c r="A77" s="153">
        <v>46</v>
      </c>
      <c r="B77" s="105" t="s">
        <v>126</v>
      </c>
      <c r="C77" s="230">
        <f t="shared" si="8"/>
        <v>27</v>
      </c>
      <c r="D77" s="69">
        <f t="shared" si="9"/>
        <v>21</v>
      </c>
      <c r="E77" s="122">
        <f t="shared" si="10"/>
        <v>6</v>
      </c>
      <c r="F77" s="128">
        <v>48</v>
      </c>
      <c r="G77" s="123">
        <f t="shared" si="11"/>
        <v>75</v>
      </c>
      <c r="H77" s="211">
        <v>3</v>
      </c>
      <c r="I77" s="145" t="s">
        <v>19</v>
      </c>
      <c r="J77" s="272"/>
      <c r="K77" s="271"/>
      <c r="L77" s="271"/>
      <c r="M77" s="271"/>
      <c r="N77" s="273"/>
      <c r="O77" s="272"/>
      <c r="P77" s="271"/>
      <c r="Q77" s="271"/>
      <c r="R77" s="271"/>
      <c r="S77" s="273"/>
      <c r="T77" s="272"/>
      <c r="U77" s="157"/>
      <c r="V77" s="157"/>
      <c r="W77" s="157"/>
      <c r="X77" s="158"/>
      <c r="Y77" s="156"/>
      <c r="Z77" s="157"/>
      <c r="AA77" s="157"/>
      <c r="AB77" s="157"/>
      <c r="AC77" s="158"/>
      <c r="AD77" s="406"/>
      <c r="AE77" s="407"/>
      <c r="AF77" s="407"/>
      <c r="AG77" s="407"/>
      <c r="AH77" s="411"/>
      <c r="AI77" s="15">
        <v>3</v>
      </c>
      <c r="AJ77" s="405">
        <v>6</v>
      </c>
      <c r="AK77" s="16">
        <v>18</v>
      </c>
      <c r="AL77" s="409"/>
      <c r="AM77" s="207">
        <v>3</v>
      </c>
      <c r="AN77" s="44"/>
    </row>
    <row r="78" spans="1:47" ht="13.5" thickBot="1">
      <c r="A78" s="153">
        <v>47</v>
      </c>
      <c r="B78" s="150" t="s">
        <v>56</v>
      </c>
      <c r="C78" s="230">
        <f t="shared" si="8"/>
        <v>27</v>
      </c>
      <c r="D78" s="69">
        <f t="shared" si="9"/>
        <v>15</v>
      </c>
      <c r="E78" s="122">
        <f t="shared" si="10"/>
        <v>12</v>
      </c>
      <c r="F78" s="124">
        <v>48</v>
      </c>
      <c r="G78" s="123">
        <f t="shared" si="11"/>
        <v>75</v>
      </c>
      <c r="H78" s="211">
        <v>3</v>
      </c>
      <c r="I78" s="77" t="s">
        <v>19</v>
      </c>
      <c r="J78" s="272"/>
      <c r="K78" s="271"/>
      <c r="L78" s="271"/>
      <c r="M78" s="271"/>
      <c r="N78" s="273"/>
      <c r="O78" s="272"/>
      <c r="P78" s="271"/>
      <c r="Q78" s="271"/>
      <c r="R78" s="271"/>
      <c r="S78" s="273"/>
      <c r="T78" s="272"/>
      <c r="U78" s="157"/>
      <c r="V78" s="157"/>
      <c r="W78" s="157"/>
      <c r="X78" s="158"/>
      <c r="Y78" s="156"/>
      <c r="Z78" s="157"/>
      <c r="AA78" s="157"/>
      <c r="AB78" s="157"/>
      <c r="AC78" s="158"/>
      <c r="AD78" s="156"/>
      <c r="AE78" s="157"/>
      <c r="AF78" s="157"/>
      <c r="AG78" s="157"/>
      <c r="AH78" s="158"/>
      <c r="AI78" s="15">
        <v>6</v>
      </c>
      <c r="AJ78" s="405">
        <v>12</v>
      </c>
      <c r="AK78" s="287">
        <v>9</v>
      </c>
      <c r="AL78" s="409"/>
      <c r="AM78" s="207">
        <v>3</v>
      </c>
      <c r="AN78" s="44"/>
    </row>
    <row r="79" spans="1:47" ht="13.5" thickBot="1">
      <c r="A79" s="153">
        <v>48</v>
      </c>
      <c r="B79" s="105" t="s">
        <v>100</v>
      </c>
      <c r="C79" s="230">
        <f t="shared" si="8"/>
        <v>27</v>
      </c>
      <c r="D79" s="69">
        <f t="shared" si="9"/>
        <v>15</v>
      </c>
      <c r="E79" s="122">
        <f t="shared" si="10"/>
        <v>12</v>
      </c>
      <c r="F79" s="124">
        <v>48</v>
      </c>
      <c r="G79" s="123">
        <f t="shared" si="11"/>
        <v>75</v>
      </c>
      <c r="H79" s="211">
        <v>3</v>
      </c>
      <c r="I79" s="77" t="s">
        <v>19</v>
      </c>
      <c r="J79" s="272"/>
      <c r="K79" s="271"/>
      <c r="L79" s="271"/>
      <c r="M79" s="271"/>
      <c r="N79" s="273"/>
      <c r="O79" s="272"/>
      <c r="P79" s="271"/>
      <c r="Q79" s="271"/>
      <c r="R79" s="271"/>
      <c r="S79" s="273"/>
      <c r="T79" s="272"/>
      <c r="U79" s="157"/>
      <c r="V79" s="157"/>
      <c r="W79" s="157"/>
      <c r="X79" s="158"/>
      <c r="Y79" s="156"/>
      <c r="Z79" s="157"/>
      <c r="AA79" s="157"/>
      <c r="AB79" s="157"/>
      <c r="AC79" s="158"/>
      <c r="AD79" s="156"/>
      <c r="AE79" s="157"/>
      <c r="AF79" s="157"/>
      <c r="AG79" s="157"/>
      <c r="AH79" s="158"/>
      <c r="AI79" s="15">
        <v>6</v>
      </c>
      <c r="AJ79" s="405">
        <v>12</v>
      </c>
      <c r="AK79" s="287">
        <v>9</v>
      </c>
      <c r="AL79" s="409"/>
      <c r="AM79" s="207">
        <v>3</v>
      </c>
      <c r="AN79" s="44"/>
      <c r="AO79" s="68"/>
      <c r="AP79" s="68"/>
      <c r="AQ79" s="68"/>
      <c r="AR79" s="68"/>
      <c r="AS79" s="68"/>
      <c r="AT79" s="68"/>
      <c r="AU79" s="68"/>
    </row>
    <row r="80" spans="1:47" ht="13.5" thickBot="1">
      <c r="A80" s="381">
        <v>49</v>
      </c>
      <c r="B80" s="105" t="s">
        <v>55</v>
      </c>
      <c r="C80" s="230">
        <f t="shared" si="8"/>
        <v>18</v>
      </c>
      <c r="D80" s="69">
        <f t="shared" si="9"/>
        <v>12</v>
      </c>
      <c r="E80" s="122">
        <f t="shared" si="10"/>
        <v>6</v>
      </c>
      <c r="F80" s="128">
        <v>32</v>
      </c>
      <c r="G80" s="123">
        <f t="shared" si="11"/>
        <v>50</v>
      </c>
      <c r="H80" s="211">
        <v>2</v>
      </c>
      <c r="I80" s="77" t="s">
        <v>19</v>
      </c>
      <c r="J80" s="272"/>
      <c r="K80" s="271"/>
      <c r="L80" s="271"/>
      <c r="M80" s="271"/>
      <c r="N80" s="273"/>
      <c r="O80" s="272"/>
      <c r="P80" s="271"/>
      <c r="Q80" s="271"/>
      <c r="R80" s="271"/>
      <c r="S80" s="273"/>
      <c r="T80" s="272"/>
      <c r="U80" s="157"/>
      <c r="V80" s="157"/>
      <c r="W80" s="157"/>
      <c r="X80" s="158"/>
      <c r="Y80" s="156"/>
      <c r="Z80" s="157"/>
      <c r="AA80" s="157"/>
      <c r="AB80" s="157"/>
      <c r="AC80" s="158"/>
      <c r="AD80" s="175"/>
      <c r="AE80" s="176"/>
      <c r="AF80" s="176"/>
      <c r="AG80" s="176"/>
      <c r="AH80" s="177"/>
      <c r="AI80" s="15">
        <v>3</v>
      </c>
      <c r="AJ80" s="41">
        <v>6</v>
      </c>
      <c r="AK80" s="287">
        <v>9</v>
      </c>
      <c r="AL80" s="410"/>
      <c r="AM80" s="207">
        <v>2</v>
      </c>
      <c r="AN80" s="44"/>
    </row>
    <row r="81" spans="1:47" ht="39.75" thickBot="1">
      <c r="A81" s="355">
        <v>50</v>
      </c>
      <c r="B81" s="106" t="s">
        <v>20</v>
      </c>
      <c r="C81" s="230">
        <f t="shared" si="8"/>
        <v>72</v>
      </c>
      <c r="D81" s="69">
        <f t="shared" si="9"/>
        <v>72</v>
      </c>
      <c r="E81" s="122">
        <f t="shared" si="10"/>
        <v>0</v>
      </c>
      <c r="F81" s="129">
        <v>228</v>
      </c>
      <c r="G81" s="123">
        <f t="shared" si="11"/>
        <v>300</v>
      </c>
      <c r="H81" s="235">
        <v>12</v>
      </c>
      <c r="I81" s="134" t="s">
        <v>19</v>
      </c>
      <c r="J81" s="159"/>
      <c r="K81" s="160"/>
      <c r="L81" s="160"/>
      <c r="M81" s="160"/>
      <c r="N81" s="161"/>
      <c r="O81" s="159"/>
      <c r="P81" s="160"/>
      <c r="Q81" s="160"/>
      <c r="R81" s="160"/>
      <c r="S81" s="161"/>
      <c r="T81" s="159"/>
      <c r="U81" s="160"/>
      <c r="V81" s="160"/>
      <c r="W81" s="160"/>
      <c r="X81" s="161"/>
      <c r="Y81" s="159"/>
      <c r="Z81" s="160"/>
      <c r="AA81" s="160"/>
      <c r="AB81" s="160"/>
      <c r="AC81" s="161"/>
      <c r="AD81" s="285"/>
      <c r="AE81" s="284"/>
      <c r="AF81" s="148">
        <v>36</v>
      </c>
      <c r="AG81" s="44"/>
      <c r="AH81" s="212">
        <v>5</v>
      </c>
      <c r="AI81" s="420"/>
      <c r="AJ81" s="399"/>
      <c r="AK81" s="16">
        <v>36</v>
      </c>
      <c r="AL81" s="41"/>
      <c r="AM81" s="207">
        <v>7</v>
      </c>
      <c r="AN81" s="44"/>
    </row>
    <row r="82" spans="1:47" ht="13.5" thickBot="1">
      <c r="A82" s="418" t="s">
        <v>18</v>
      </c>
      <c r="B82" s="28" t="s">
        <v>11</v>
      </c>
      <c r="C82" s="49">
        <v>180</v>
      </c>
      <c r="D82" s="28" t="s">
        <v>123</v>
      </c>
      <c r="E82" s="49"/>
      <c r="F82" s="29">
        <v>180</v>
      </c>
      <c r="G82" s="449"/>
      <c r="H82" s="23">
        <v>6</v>
      </c>
      <c r="I82" s="23" t="s">
        <v>19</v>
      </c>
      <c r="J82" s="24"/>
      <c r="K82" s="46"/>
      <c r="L82" s="24"/>
      <c r="M82" s="46"/>
      <c r="N82" s="23"/>
      <c r="O82" s="24"/>
      <c r="P82" s="46"/>
      <c r="Q82" s="24"/>
      <c r="R82" s="46"/>
      <c r="S82" s="23"/>
      <c r="T82" s="24"/>
      <c r="U82" s="46"/>
      <c r="V82" s="24"/>
      <c r="W82" s="46"/>
      <c r="X82" s="23"/>
      <c r="Y82" s="24"/>
      <c r="Z82" s="46"/>
      <c r="AA82" s="24"/>
      <c r="AB82" s="47"/>
      <c r="AC82" s="25"/>
      <c r="AD82" s="24"/>
      <c r="AE82" s="46"/>
      <c r="AF82" s="24"/>
      <c r="AG82" s="24"/>
      <c r="AH82" s="23"/>
      <c r="AI82" s="24"/>
      <c r="AJ82" s="46"/>
      <c r="AK82" s="24">
        <v>180</v>
      </c>
      <c r="AL82" s="47"/>
      <c r="AM82" s="25">
        <v>6</v>
      </c>
      <c r="AN82" s="44"/>
    </row>
    <row r="83" spans="1:47" ht="17.45" customHeight="1" thickBot="1">
      <c r="A83" s="242"/>
      <c r="B83" s="583" t="s">
        <v>15</v>
      </c>
      <c r="C83" s="636">
        <f>SUM(C6,C13,C68)</f>
        <v>1692</v>
      </c>
      <c r="D83" s="666">
        <f>SUM(D6,D13,D68)</f>
        <v>948</v>
      </c>
      <c r="E83" s="50">
        <f>SUM(E82,E68,E13,E6)</f>
        <v>564</v>
      </c>
      <c r="F83" s="51">
        <f>SUM(F6,F13,F68,F82)</f>
        <v>3043</v>
      </c>
      <c r="G83" s="450"/>
      <c r="H83" s="624">
        <f>SUM(N83,S83,X83,AC83,AH83,AM83)</f>
        <v>180</v>
      </c>
      <c r="I83" s="590" t="s">
        <v>119</v>
      </c>
      <c r="J83" s="58">
        <f>SUM(J6,J13,J68)</f>
        <v>39</v>
      </c>
      <c r="K83" s="58">
        <f>SUM(K6,K13,K68)</f>
        <v>78</v>
      </c>
      <c r="L83" s="58">
        <f>SUM(L6,L13,L68)</f>
        <v>111</v>
      </c>
      <c r="M83" s="58">
        <f>SUM(M6,M13,M68)</f>
        <v>36</v>
      </c>
      <c r="N83" s="626">
        <f>SUM(N$6,N$13,N68,N82)</f>
        <v>30</v>
      </c>
      <c r="O83" s="58">
        <f>SUM(O6,O13,O68)</f>
        <v>45</v>
      </c>
      <c r="P83" s="58">
        <f>SUM(P6,P13,P68)</f>
        <v>90</v>
      </c>
      <c r="Q83" s="58">
        <f>SUM(Q6,Q13,Q68)</f>
        <v>117</v>
      </c>
      <c r="R83" s="58">
        <f>SUM(R6,R13,R68)</f>
        <v>12</v>
      </c>
      <c r="S83" s="626">
        <f>SUM(S$6,S$13,S68,S82)</f>
        <v>30</v>
      </c>
      <c r="T83" s="54">
        <f>SUM(T68,T6,T13)</f>
        <v>48</v>
      </c>
      <c r="U83" s="58">
        <f>SUM(U6,U13,U68)</f>
        <v>96</v>
      </c>
      <c r="V83" s="58">
        <f>SUM(V6,V13,V68)</f>
        <v>126</v>
      </c>
      <c r="W83" s="58">
        <f>SUM(W6,W13,W68)</f>
        <v>12</v>
      </c>
      <c r="X83" s="626">
        <f>SUM(X$6,X$13,X68,X82)</f>
        <v>30</v>
      </c>
      <c r="Y83" s="58">
        <f>SUM(Y6,Y13,Y68)</f>
        <v>36</v>
      </c>
      <c r="Z83" s="58">
        <f>SUM(Z6,Z13,Z68)</f>
        <v>72</v>
      </c>
      <c r="AA83" s="58">
        <f>SUM(AA6,AA13,AA68)</f>
        <v>141</v>
      </c>
      <c r="AB83" s="58">
        <f>SUM(AB6,AB13,AB68)</f>
        <v>12</v>
      </c>
      <c r="AC83" s="626">
        <f>SUM(AC$6,AC$13,AC68,AC82)</f>
        <v>30</v>
      </c>
      <c r="AD83" s="58">
        <f>SUM(AD6,AD13,AD68)</f>
        <v>45</v>
      </c>
      <c r="AE83" s="58">
        <f>SUM(AE6,AE13,AE68)</f>
        <v>90</v>
      </c>
      <c r="AF83" s="58">
        <f>SUM(AF6,AF13,AF68)</f>
        <v>117</v>
      </c>
      <c r="AG83" s="58">
        <f>SUM(AG6,AG13,AG68)</f>
        <v>0</v>
      </c>
      <c r="AH83" s="626">
        <f>SUM(AH$6,AH$13,AH68,AH82)</f>
        <v>30</v>
      </c>
      <c r="AI83" s="58">
        <f>SUM(AI6,AI13,AI68)</f>
        <v>30</v>
      </c>
      <c r="AJ83" s="58">
        <f>SUM(AJ6,AJ13,AJ68)</f>
        <v>60</v>
      </c>
      <c r="AK83" s="58">
        <f>SUM(AK6,AK13,AK68)</f>
        <v>279</v>
      </c>
      <c r="AL83" s="58">
        <f>SUM(AL6,AL13,AL68)</f>
        <v>0</v>
      </c>
      <c r="AM83" s="626">
        <f>SUM(AM$6,AM$13,AM68,AM82)</f>
        <v>30</v>
      </c>
      <c r="AN83" s="44"/>
    </row>
    <row r="84" spans="1:47" ht="16.149999999999999" customHeight="1" thickBot="1">
      <c r="A84" s="243"/>
      <c r="B84" s="584"/>
      <c r="C84" s="637"/>
      <c r="D84" s="667"/>
      <c r="E84" s="673">
        <f>SUM(E83,F83)</f>
        <v>3607</v>
      </c>
      <c r="F84" s="674"/>
      <c r="G84" s="451"/>
      <c r="H84" s="625"/>
      <c r="I84" s="591"/>
      <c r="J84" s="650">
        <f>SUM(J83:L83)</f>
        <v>228</v>
      </c>
      <c r="K84" s="651"/>
      <c r="L84" s="651"/>
      <c r="M84" s="652"/>
      <c r="N84" s="627"/>
      <c r="O84" s="668">
        <f>SUM(O83:R83)</f>
        <v>264</v>
      </c>
      <c r="P84" s="669"/>
      <c r="Q84" s="669"/>
      <c r="R84" s="670"/>
      <c r="S84" s="627"/>
      <c r="T84" s="650">
        <f>SUM(T83:W83)</f>
        <v>282</v>
      </c>
      <c r="U84" s="651"/>
      <c r="V84" s="651"/>
      <c r="W84" s="652"/>
      <c r="X84" s="627"/>
      <c r="Y84" s="650">
        <f>SUM(Y83:AB83)</f>
        <v>261</v>
      </c>
      <c r="Z84" s="651"/>
      <c r="AA84" s="651"/>
      <c r="AB84" s="652"/>
      <c r="AC84" s="627"/>
      <c r="AD84" s="650">
        <f>SUM(AD83:AG83)</f>
        <v>252</v>
      </c>
      <c r="AE84" s="651"/>
      <c r="AF84" s="651"/>
      <c r="AG84" s="652"/>
      <c r="AH84" s="627"/>
      <c r="AI84" s="650">
        <f>SUM(AI83:AL83)</f>
        <v>369</v>
      </c>
      <c r="AJ84" s="651"/>
      <c r="AK84" s="651"/>
      <c r="AL84" s="652"/>
      <c r="AM84" s="627"/>
      <c r="AN84" s="44"/>
    </row>
    <row r="85" spans="1:47" ht="15.6" customHeight="1" thickBot="1">
      <c r="A85" s="241"/>
      <c r="B85" s="585"/>
      <c r="C85" s="419"/>
      <c r="D85" s="628">
        <f>SUM(D83:F83)</f>
        <v>4555</v>
      </c>
      <c r="E85" s="629"/>
      <c r="F85" s="630"/>
      <c r="G85" s="452"/>
      <c r="H85" s="238"/>
      <c r="I85" s="247"/>
      <c r="J85" s="631" t="s">
        <v>102</v>
      </c>
      <c r="K85" s="632"/>
      <c r="L85" s="632"/>
      <c r="M85" s="633"/>
      <c r="N85" s="288"/>
      <c r="O85" s="631" t="s">
        <v>102</v>
      </c>
      <c r="P85" s="632"/>
      <c r="Q85" s="632"/>
      <c r="R85" s="633"/>
      <c r="S85" s="288"/>
      <c r="T85" s="631" t="s">
        <v>103</v>
      </c>
      <c r="U85" s="632"/>
      <c r="V85" s="632"/>
      <c r="W85" s="633"/>
      <c r="X85" s="288"/>
      <c r="Y85" s="631" t="s">
        <v>106</v>
      </c>
      <c r="Z85" s="632"/>
      <c r="AA85" s="632"/>
      <c r="AB85" s="633"/>
      <c r="AC85" s="288"/>
      <c r="AD85" s="631" t="s">
        <v>105</v>
      </c>
      <c r="AE85" s="632"/>
      <c r="AF85" s="632"/>
      <c r="AG85" s="633"/>
      <c r="AH85" s="288"/>
      <c r="AI85" s="631" t="s">
        <v>108</v>
      </c>
      <c r="AJ85" s="632"/>
      <c r="AK85" s="632"/>
      <c r="AL85" s="633"/>
      <c r="AM85" s="288"/>
      <c r="AN85" s="44"/>
    </row>
    <row r="86" spans="1:47" s="246" customFormat="1" ht="23.45" customHeight="1">
      <c r="A86" s="244"/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</row>
    <row r="87" spans="1:47" s="245" customFormat="1" ht="16.899999999999999" customHeight="1" thickBot="1">
      <c r="A87" s="244"/>
    </row>
    <row r="88" spans="1:47" s="245" customFormat="1" ht="34.15" customHeight="1" thickBot="1">
      <c r="A88" s="8" t="s">
        <v>151</v>
      </c>
      <c r="B88" s="9" t="s">
        <v>128</v>
      </c>
      <c r="C88" s="22">
        <f>SUM(C89:C102)</f>
        <v>621</v>
      </c>
      <c r="D88" s="23">
        <f>SUM(D89:D101)</f>
        <v>315</v>
      </c>
      <c r="E88" s="48">
        <f>SUM(E89:E101)</f>
        <v>126</v>
      </c>
      <c r="F88" s="453">
        <f>SUM(F89:F101)</f>
        <v>959</v>
      </c>
      <c r="G88" s="453"/>
      <c r="H88" s="102">
        <f>SUM(H89:H102)</f>
        <v>62</v>
      </c>
      <c r="I88" s="439"/>
      <c r="J88" s="24">
        <f t="shared" ref="J88:AJ88" si="12">SUM(J89:J101)</f>
        <v>0</v>
      </c>
      <c r="K88" s="46">
        <f t="shared" si="12"/>
        <v>0</v>
      </c>
      <c r="L88" s="24">
        <f t="shared" si="12"/>
        <v>0</v>
      </c>
      <c r="M88" s="46">
        <f t="shared" si="12"/>
        <v>0</v>
      </c>
      <c r="N88" s="23">
        <f t="shared" si="12"/>
        <v>0</v>
      </c>
      <c r="O88" s="24">
        <f t="shared" si="12"/>
        <v>0</v>
      </c>
      <c r="P88" s="46">
        <f t="shared" si="12"/>
        <v>0</v>
      </c>
      <c r="Q88" s="24">
        <f t="shared" si="12"/>
        <v>0</v>
      </c>
      <c r="R88" s="46">
        <f t="shared" si="12"/>
        <v>0</v>
      </c>
      <c r="S88" s="23">
        <f t="shared" si="12"/>
        <v>0</v>
      </c>
      <c r="T88" s="24">
        <f t="shared" si="12"/>
        <v>12</v>
      </c>
      <c r="U88" s="46">
        <f t="shared" si="12"/>
        <v>24</v>
      </c>
      <c r="V88" s="24">
        <f t="shared" si="12"/>
        <v>45</v>
      </c>
      <c r="W88" s="46">
        <f t="shared" si="12"/>
        <v>0</v>
      </c>
      <c r="X88" s="23">
        <f t="shared" si="12"/>
        <v>10</v>
      </c>
      <c r="Y88" s="24">
        <f t="shared" si="12"/>
        <v>6</v>
      </c>
      <c r="Z88" s="46">
        <f t="shared" si="12"/>
        <v>12</v>
      </c>
      <c r="AA88" s="24">
        <f t="shared" si="12"/>
        <v>27</v>
      </c>
      <c r="AB88" s="47">
        <f t="shared" si="12"/>
        <v>0</v>
      </c>
      <c r="AC88" s="25">
        <f t="shared" si="12"/>
        <v>6</v>
      </c>
      <c r="AD88" s="24">
        <f t="shared" si="12"/>
        <v>18</v>
      </c>
      <c r="AE88" s="46">
        <f t="shared" si="12"/>
        <v>36</v>
      </c>
      <c r="AF88" s="24">
        <f t="shared" si="12"/>
        <v>72</v>
      </c>
      <c r="AG88" s="24">
        <f t="shared" si="12"/>
        <v>0</v>
      </c>
      <c r="AH88" s="23">
        <f t="shared" si="12"/>
        <v>15</v>
      </c>
      <c r="AI88" s="24">
        <f t="shared" si="12"/>
        <v>27</v>
      </c>
      <c r="AJ88" s="46">
        <f t="shared" si="12"/>
        <v>54</v>
      </c>
      <c r="AK88" s="24">
        <f>SUM(AK89:AK102)</f>
        <v>288</v>
      </c>
      <c r="AL88" s="47">
        <f>SUM(AL89:AL101)</f>
        <v>0</v>
      </c>
      <c r="AM88" s="25">
        <f>SUM(AM89:AM102)</f>
        <v>30</v>
      </c>
    </row>
    <row r="89" spans="1:47" s="245" customFormat="1" ht="27" customHeight="1" thickBot="1">
      <c r="A89" s="422">
        <v>36</v>
      </c>
      <c r="B89" s="105" t="s">
        <v>129</v>
      </c>
      <c r="C89" s="431">
        <f>SUM(D89:E89)</f>
        <v>27</v>
      </c>
      <c r="D89" s="433">
        <f>SUM(T89,V89)</f>
        <v>15</v>
      </c>
      <c r="E89" s="455">
        <f>SUM(U89,W89)</f>
        <v>12</v>
      </c>
      <c r="F89" s="458">
        <v>73</v>
      </c>
      <c r="G89" s="458">
        <f>SUM(C89,F89)</f>
        <v>100</v>
      </c>
      <c r="H89" s="441">
        <v>4</v>
      </c>
      <c r="I89" s="442" t="s">
        <v>35</v>
      </c>
      <c r="J89" s="179"/>
      <c r="K89" s="179"/>
      <c r="L89" s="179"/>
      <c r="M89" s="179"/>
      <c r="N89" s="180"/>
      <c r="O89" s="178"/>
      <c r="P89" s="179"/>
      <c r="Q89" s="179"/>
      <c r="R89" s="179"/>
      <c r="S89" s="180"/>
      <c r="T89" s="470">
        <v>6</v>
      </c>
      <c r="U89" s="478">
        <v>12</v>
      </c>
      <c r="V89" s="475">
        <v>9</v>
      </c>
      <c r="W89" s="479"/>
      <c r="X89" s="214">
        <v>4</v>
      </c>
      <c r="Y89" s="178"/>
      <c r="Z89" s="179"/>
      <c r="AA89" s="179"/>
      <c r="AB89" s="179"/>
      <c r="AC89" s="180"/>
      <c r="AD89" s="192"/>
      <c r="AE89" s="179"/>
      <c r="AF89" s="192"/>
      <c r="AG89" s="179"/>
      <c r="AH89" s="192"/>
      <c r="AI89" s="178"/>
      <c r="AJ89" s="179"/>
      <c r="AK89" s="179"/>
      <c r="AL89" s="179"/>
      <c r="AM89" s="180"/>
    </row>
    <row r="90" spans="1:47" s="245" customFormat="1" ht="27" customHeight="1" thickBot="1">
      <c r="A90" s="422">
        <v>37</v>
      </c>
      <c r="B90" s="150" t="s">
        <v>130</v>
      </c>
      <c r="C90" s="431">
        <f t="shared" ref="C90:C91" si="13">SUM(D90:E90)</f>
        <v>27</v>
      </c>
      <c r="D90" s="433">
        <f t="shared" ref="D90" si="14">SUM(T90,V90)</f>
        <v>21</v>
      </c>
      <c r="E90" s="455">
        <f t="shared" ref="E90" si="15">SUM(U90,W90)</f>
        <v>6</v>
      </c>
      <c r="F90" s="458">
        <v>48</v>
      </c>
      <c r="G90" s="458">
        <f t="shared" ref="G90:G101" si="16">SUM(C90,F90)</f>
        <v>75</v>
      </c>
      <c r="H90" s="441">
        <v>3</v>
      </c>
      <c r="I90" s="443" t="s">
        <v>19</v>
      </c>
      <c r="J90" s="157"/>
      <c r="K90" s="157"/>
      <c r="L90" s="157"/>
      <c r="M90" s="157"/>
      <c r="N90" s="158"/>
      <c r="O90" s="156"/>
      <c r="P90" s="157"/>
      <c r="Q90" s="157"/>
      <c r="R90" s="157"/>
      <c r="S90" s="158"/>
      <c r="T90" s="15">
        <v>3</v>
      </c>
      <c r="U90" s="41">
        <v>6</v>
      </c>
      <c r="V90" s="436">
        <v>18</v>
      </c>
      <c r="W90" s="41"/>
      <c r="X90" s="207">
        <v>3</v>
      </c>
      <c r="Y90" s="156"/>
      <c r="Z90" s="157"/>
      <c r="AA90" s="157"/>
      <c r="AB90" s="157"/>
      <c r="AC90" s="158"/>
      <c r="AD90" s="195"/>
      <c r="AE90" s="157"/>
      <c r="AF90" s="195"/>
      <c r="AG90" s="157"/>
      <c r="AH90" s="195"/>
      <c r="AI90" s="156"/>
      <c r="AJ90" s="157"/>
      <c r="AK90" s="157"/>
      <c r="AL90" s="157"/>
      <c r="AM90" s="158"/>
    </row>
    <row r="91" spans="1:47" s="245" customFormat="1" ht="27" customHeight="1" thickBot="1">
      <c r="A91" s="422">
        <v>38</v>
      </c>
      <c r="B91" s="423" t="s">
        <v>131</v>
      </c>
      <c r="C91" s="431">
        <f t="shared" si="13"/>
        <v>45</v>
      </c>
      <c r="D91" s="433">
        <f>SUM(T91,V91,Y91,AA91)</f>
        <v>33</v>
      </c>
      <c r="E91" s="455">
        <f>SUM(U91,W91,Z91,AB91)</f>
        <v>12</v>
      </c>
      <c r="F91" s="459">
        <v>105</v>
      </c>
      <c r="G91" s="458">
        <f t="shared" si="16"/>
        <v>150</v>
      </c>
      <c r="H91" s="441">
        <v>6</v>
      </c>
      <c r="I91" s="442" t="s">
        <v>94</v>
      </c>
      <c r="J91" s="157"/>
      <c r="K91" s="157"/>
      <c r="L91" s="157"/>
      <c r="M91" s="157"/>
      <c r="N91" s="158"/>
      <c r="O91" s="156"/>
      <c r="P91" s="157"/>
      <c r="Q91" s="157"/>
      <c r="R91" s="157"/>
      <c r="S91" s="158"/>
      <c r="T91" s="379">
        <v>3</v>
      </c>
      <c r="U91" s="476">
        <v>6</v>
      </c>
      <c r="V91" s="477">
        <v>18</v>
      </c>
      <c r="W91" s="476"/>
      <c r="X91" s="212">
        <v>3</v>
      </c>
      <c r="Y91" s="470">
        <v>3</v>
      </c>
      <c r="Z91" s="471">
        <v>6</v>
      </c>
      <c r="AA91" s="475">
        <v>9</v>
      </c>
      <c r="AB91" s="471"/>
      <c r="AC91" s="214">
        <v>3</v>
      </c>
      <c r="AD91" s="195"/>
      <c r="AE91" s="157"/>
      <c r="AF91" s="195"/>
      <c r="AG91" s="157"/>
      <c r="AH91" s="195"/>
      <c r="AI91" s="156"/>
      <c r="AJ91" s="157"/>
      <c r="AK91" s="157"/>
      <c r="AL91" s="157"/>
      <c r="AM91" s="158"/>
    </row>
    <row r="92" spans="1:47" s="245" customFormat="1" ht="27" customHeight="1" thickBot="1">
      <c r="A92" s="424">
        <v>39</v>
      </c>
      <c r="B92" s="425" t="s">
        <v>147</v>
      </c>
      <c r="C92" s="432">
        <f>SUM(D92:E92)</f>
        <v>27</v>
      </c>
      <c r="D92" s="142">
        <f>SUM(Y92,AA92)</f>
        <v>21</v>
      </c>
      <c r="E92" s="456">
        <f>SUM(Z92,AB92)</f>
        <v>6</v>
      </c>
      <c r="F92" s="459">
        <v>73</v>
      </c>
      <c r="G92" s="458">
        <f t="shared" si="16"/>
        <v>100</v>
      </c>
      <c r="H92" s="441">
        <v>4</v>
      </c>
      <c r="I92" s="442" t="s">
        <v>35</v>
      </c>
      <c r="J92" s="157"/>
      <c r="K92" s="157"/>
      <c r="L92" s="157"/>
      <c r="M92" s="157"/>
      <c r="N92" s="158"/>
      <c r="O92" s="156"/>
      <c r="P92" s="157"/>
      <c r="Q92" s="157"/>
      <c r="R92" s="157"/>
      <c r="S92" s="158"/>
      <c r="T92" s="416"/>
      <c r="U92" s="251"/>
      <c r="V92" s="417"/>
      <c r="W92" s="157"/>
      <c r="X92" s="200"/>
      <c r="Y92" s="379">
        <v>3</v>
      </c>
      <c r="Z92" s="476">
        <v>6</v>
      </c>
      <c r="AA92" s="477">
        <v>18</v>
      </c>
      <c r="AB92" s="476"/>
      <c r="AC92" s="212">
        <v>3</v>
      </c>
      <c r="AD92" s="195"/>
      <c r="AE92" s="157"/>
      <c r="AF92" s="195"/>
      <c r="AG92" s="157"/>
      <c r="AH92" s="195"/>
      <c r="AI92" s="156"/>
      <c r="AJ92" s="157"/>
      <c r="AK92" s="157"/>
      <c r="AL92" s="157"/>
      <c r="AM92" s="158"/>
    </row>
    <row r="93" spans="1:47" s="245" customFormat="1" ht="27" customHeight="1">
      <c r="A93" s="422">
        <v>43</v>
      </c>
      <c r="B93" s="426" t="s">
        <v>135</v>
      </c>
      <c r="C93" s="432">
        <f>SUM(D93:E93)</f>
        <v>27</v>
      </c>
      <c r="D93" s="434">
        <f>SUM(AD93,AF93)</f>
        <v>15</v>
      </c>
      <c r="E93" s="456">
        <f>SUM(AE93,AG93)</f>
        <v>12</v>
      </c>
      <c r="F93" s="459">
        <v>73</v>
      </c>
      <c r="G93" s="458">
        <f t="shared" si="16"/>
        <v>100</v>
      </c>
      <c r="H93" s="441">
        <v>4</v>
      </c>
      <c r="I93" s="445" t="s">
        <v>19</v>
      </c>
      <c r="J93" s="157"/>
      <c r="K93" s="157"/>
      <c r="L93" s="157"/>
      <c r="M93" s="157"/>
      <c r="N93" s="158"/>
      <c r="O93" s="156"/>
      <c r="P93" s="157"/>
      <c r="Q93" s="157"/>
      <c r="R93" s="157"/>
      <c r="S93" s="158"/>
      <c r="T93" s="156"/>
      <c r="U93" s="157"/>
      <c r="V93" s="157"/>
      <c r="W93" s="157"/>
      <c r="X93" s="157"/>
      <c r="Y93" s="178"/>
      <c r="Z93" s="179"/>
      <c r="AA93" s="179"/>
      <c r="AB93" s="179"/>
      <c r="AC93" s="180"/>
      <c r="AD93" s="470">
        <v>6</v>
      </c>
      <c r="AE93" s="471">
        <v>12</v>
      </c>
      <c r="AF93" s="472">
        <v>9</v>
      </c>
      <c r="AG93" s="179"/>
      <c r="AH93" s="214">
        <v>4</v>
      </c>
      <c r="AI93" s="157"/>
      <c r="AJ93" s="157"/>
      <c r="AK93" s="157"/>
      <c r="AL93" s="157"/>
      <c r="AM93" s="158"/>
    </row>
    <row r="94" spans="1:47" s="245" customFormat="1" ht="27" customHeight="1" thickBot="1">
      <c r="A94" s="424">
        <v>44</v>
      </c>
      <c r="B94" s="105" t="s">
        <v>136</v>
      </c>
      <c r="C94" s="432">
        <f>SUM(D94:E94)</f>
        <v>36</v>
      </c>
      <c r="D94" s="434">
        <f>SUM(AD94,AF94)</f>
        <v>24</v>
      </c>
      <c r="E94" s="456">
        <f>SUM(AE94,AG94)</f>
        <v>12</v>
      </c>
      <c r="F94" s="458">
        <v>39</v>
      </c>
      <c r="G94" s="458">
        <f t="shared" si="16"/>
        <v>75</v>
      </c>
      <c r="H94" s="441">
        <v>3</v>
      </c>
      <c r="I94" s="445" t="s">
        <v>19</v>
      </c>
      <c r="J94" s="157"/>
      <c r="K94" s="157"/>
      <c r="L94" s="157"/>
      <c r="M94" s="157"/>
      <c r="N94" s="158"/>
      <c r="O94" s="156"/>
      <c r="P94" s="157"/>
      <c r="Q94" s="157"/>
      <c r="R94" s="157"/>
      <c r="S94" s="158"/>
      <c r="T94" s="156"/>
      <c r="U94" s="157"/>
      <c r="V94" s="157"/>
      <c r="W94" s="157"/>
      <c r="X94" s="157"/>
      <c r="Y94" s="416"/>
      <c r="Z94" s="251"/>
      <c r="AA94" s="417"/>
      <c r="AB94" s="157"/>
      <c r="AC94" s="200"/>
      <c r="AD94" s="18">
        <v>6</v>
      </c>
      <c r="AE94" s="405">
        <v>12</v>
      </c>
      <c r="AF94" s="287">
        <v>18</v>
      </c>
      <c r="AG94" s="157"/>
      <c r="AH94" s="207">
        <v>3</v>
      </c>
      <c r="AI94" s="157"/>
      <c r="AJ94" s="251"/>
      <c r="AK94" s="157"/>
      <c r="AL94" s="251"/>
      <c r="AM94" s="158"/>
    </row>
    <row r="95" spans="1:47" s="245" customFormat="1" ht="27" customHeight="1" thickBot="1">
      <c r="A95" s="422">
        <v>45</v>
      </c>
      <c r="B95" s="494" t="s">
        <v>137</v>
      </c>
      <c r="C95" s="432">
        <f t="shared" ref="C95:C100" si="17">SUM(D95:E95)</f>
        <v>42</v>
      </c>
      <c r="D95" s="434">
        <f>SUM(AD95,AF95,AI95,AK95)</f>
        <v>30</v>
      </c>
      <c r="E95" s="456">
        <f>SUM(AE95,AG95)</f>
        <v>12</v>
      </c>
      <c r="F95" s="459">
        <v>83</v>
      </c>
      <c r="G95" s="458">
        <f t="shared" si="16"/>
        <v>125</v>
      </c>
      <c r="H95" s="441">
        <v>5</v>
      </c>
      <c r="I95" s="445" t="s">
        <v>19</v>
      </c>
      <c r="J95" s="157"/>
      <c r="K95" s="157"/>
      <c r="L95" s="157"/>
      <c r="M95" s="157"/>
      <c r="N95" s="158"/>
      <c r="O95" s="156"/>
      <c r="P95" s="157"/>
      <c r="Q95" s="157"/>
      <c r="R95" s="157"/>
      <c r="S95" s="158"/>
      <c r="T95" s="156"/>
      <c r="U95" s="157"/>
      <c r="V95" s="157"/>
      <c r="W95" s="157"/>
      <c r="X95" s="157"/>
      <c r="Y95" s="156"/>
      <c r="Z95" s="157"/>
      <c r="AA95" s="157"/>
      <c r="AB95" s="157"/>
      <c r="AC95" s="158"/>
      <c r="AD95" s="473">
        <v>6</v>
      </c>
      <c r="AE95" s="474">
        <v>12</v>
      </c>
      <c r="AF95" s="380">
        <v>9</v>
      </c>
      <c r="AG95" s="160"/>
      <c r="AH95" s="212">
        <v>3</v>
      </c>
      <c r="AI95" s="480">
        <v>6</v>
      </c>
      <c r="AJ95" s="481">
        <v>12</v>
      </c>
      <c r="AK95" s="472">
        <v>9</v>
      </c>
      <c r="AL95" s="481"/>
      <c r="AM95" s="214">
        <v>2</v>
      </c>
    </row>
    <row r="96" spans="1:47" s="245" customFormat="1" ht="27" customHeight="1">
      <c r="A96" s="424">
        <v>40</v>
      </c>
      <c r="B96" s="110" t="s">
        <v>132</v>
      </c>
      <c r="C96" s="432">
        <f t="shared" si="17"/>
        <v>36</v>
      </c>
      <c r="D96" s="434">
        <f>SUM(AI96,AK96)</f>
        <v>12</v>
      </c>
      <c r="E96" s="456">
        <f>SUM(AE95,AG95,AJ95,AL95)</f>
        <v>24</v>
      </c>
      <c r="F96" s="459">
        <v>39</v>
      </c>
      <c r="G96" s="458">
        <f>SUM(C96,F96)</f>
        <v>75</v>
      </c>
      <c r="H96" s="441">
        <v>3</v>
      </c>
      <c r="I96" s="444" t="s">
        <v>35</v>
      </c>
      <c r="J96" s="157"/>
      <c r="K96" s="157"/>
      <c r="L96" s="157"/>
      <c r="M96" s="157"/>
      <c r="N96" s="158"/>
      <c r="O96" s="156"/>
      <c r="P96" s="157"/>
      <c r="Q96" s="157"/>
      <c r="R96" s="157"/>
      <c r="S96" s="158"/>
      <c r="T96" s="156"/>
      <c r="U96" s="157"/>
      <c r="V96" s="157"/>
      <c r="W96" s="157"/>
      <c r="X96" s="157"/>
      <c r="Y96" s="272"/>
      <c r="Z96" s="271"/>
      <c r="AA96" s="271"/>
      <c r="AB96" s="271"/>
      <c r="AC96" s="273"/>
      <c r="AD96" s="192"/>
      <c r="AE96" s="463"/>
      <c r="AF96" s="192"/>
      <c r="AG96" s="463"/>
      <c r="AH96" s="193"/>
      <c r="AI96" s="15">
        <v>3</v>
      </c>
      <c r="AJ96" s="461">
        <v>6</v>
      </c>
      <c r="AK96" s="287">
        <v>9</v>
      </c>
      <c r="AL96" s="462"/>
      <c r="AM96" s="207">
        <v>3</v>
      </c>
    </row>
    <row r="97" spans="1:39" s="245" customFormat="1" ht="27" customHeight="1">
      <c r="A97" s="424">
        <v>41</v>
      </c>
      <c r="B97" s="494" t="s">
        <v>133</v>
      </c>
      <c r="C97" s="432">
        <f>SUM(D97:E97)</f>
        <v>33</v>
      </c>
      <c r="D97" s="434">
        <f t="shared" ref="D97:D100" si="18">SUM(AI97,AK97)</f>
        <v>27</v>
      </c>
      <c r="E97" s="456">
        <f>SUM(AJ96,AL96)</f>
        <v>6</v>
      </c>
      <c r="F97" s="459">
        <v>67</v>
      </c>
      <c r="G97" s="458">
        <f>SUM(C97,F97)</f>
        <v>100</v>
      </c>
      <c r="H97" s="441">
        <v>4</v>
      </c>
      <c r="I97" s="445" t="s">
        <v>35</v>
      </c>
      <c r="J97" s="157"/>
      <c r="K97" s="157"/>
      <c r="L97" s="157"/>
      <c r="M97" s="157"/>
      <c r="N97" s="158"/>
      <c r="O97" s="156"/>
      <c r="P97" s="157"/>
      <c r="Q97" s="157"/>
      <c r="R97" s="157"/>
      <c r="S97" s="158"/>
      <c r="T97" s="156"/>
      <c r="U97" s="157"/>
      <c r="V97" s="157"/>
      <c r="W97" s="157"/>
      <c r="X97" s="157"/>
      <c r="Y97" s="272"/>
      <c r="Z97" s="271"/>
      <c r="AA97" s="271"/>
      <c r="AB97" s="271"/>
      <c r="AC97" s="273"/>
      <c r="AD97" s="195"/>
      <c r="AE97" s="251"/>
      <c r="AF97" s="195"/>
      <c r="AG97" s="251"/>
      <c r="AH97" s="196"/>
      <c r="AI97" s="15">
        <v>3</v>
      </c>
      <c r="AJ97" s="461">
        <v>6</v>
      </c>
      <c r="AK97" s="287">
        <v>24</v>
      </c>
      <c r="AL97" s="462"/>
      <c r="AM97" s="207">
        <v>4</v>
      </c>
    </row>
    <row r="98" spans="1:39" s="245" customFormat="1" ht="27" customHeight="1">
      <c r="A98" s="491">
        <v>42</v>
      </c>
      <c r="B98" s="495" t="s">
        <v>134</v>
      </c>
      <c r="C98" s="492">
        <f t="shared" si="17"/>
        <v>21</v>
      </c>
      <c r="D98" s="434">
        <f t="shared" si="18"/>
        <v>15</v>
      </c>
      <c r="E98" s="456">
        <f t="shared" ref="E98:E100" si="19">SUM(AJ97,AL97)</f>
        <v>6</v>
      </c>
      <c r="F98" s="458">
        <v>54</v>
      </c>
      <c r="G98" s="458">
        <f>SUM(C98,F98)</f>
        <v>75</v>
      </c>
      <c r="H98" s="441">
        <v>3</v>
      </c>
      <c r="I98" s="443" t="s">
        <v>19</v>
      </c>
      <c r="J98" s="157"/>
      <c r="K98" s="157"/>
      <c r="L98" s="157"/>
      <c r="M98" s="157"/>
      <c r="N98" s="158"/>
      <c r="O98" s="156"/>
      <c r="P98" s="157"/>
      <c r="Q98" s="157"/>
      <c r="R98" s="157"/>
      <c r="S98" s="158"/>
      <c r="T98" s="156"/>
      <c r="U98" s="157"/>
      <c r="V98" s="157"/>
      <c r="W98" s="157"/>
      <c r="X98" s="157"/>
      <c r="Y98" s="272"/>
      <c r="Z98" s="271"/>
      <c r="AA98" s="271"/>
      <c r="AB98" s="271"/>
      <c r="AC98" s="273"/>
      <c r="AD98" s="195"/>
      <c r="AE98" s="251"/>
      <c r="AF98" s="195"/>
      <c r="AG98" s="251"/>
      <c r="AH98" s="196"/>
      <c r="AI98" s="15">
        <v>3</v>
      </c>
      <c r="AJ98" s="461">
        <v>6</v>
      </c>
      <c r="AK98" s="287">
        <v>12</v>
      </c>
      <c r="AL98" s="462"/>
      <c r="AM98" s="207">
        <v>3</v>
      </c>
    </row>
    <row r="99" spans="1:39" s="245" customFormat="1" ht="27" customHeight="1">
      <c r="A99" s="424">
        <v>46</v>
      </c>
      <c r="B99" s="496" t="s">
        <v>138</v>
      </c>
      <c r="C99" s="432">
        <f t="shared" si="17"/>
        <v>21</v>
      </c>
      <c r="D99" s="434">
        <f t="shared" si="18"/>
        <v>15</v>
      </c>
      <c r="E99" s="456">
        <f t="shared" si="19"/>
        <v>6</v>
      </c>
      <c r="F99" s="458">
        <v>54</v>
      </c>
      <c r="G99" s="458">
        <f t="shared" si="16"/>
        <v>75</v>
      </c>
      <c r="H99" s="441">
        <v>3</v>
      </c>
      <c r="I99" s="445" t="s">
        <v>19</v>
      </c>
      <c r="J99" s="157"/>
      <c r="K99" s="157"/>
      <c r="L99" s="157"/>
      <c r="M99" s="157"/>
      <c r="N99" s="158"/>
      <c r="O99" s="156"/>
      <c r="P99" s="157"/>
      <c r="Q99" s="157"/>
      <c r="R99" s="157"/>
      <c r="S99" s="158"/>
      <c r="T99" s="156"/>
      <c r="U99" s="157"/>
      <c r="V99" s="157"/>
      <c r="W99" s="157"/>
      <c r="X99" s="157"/>
      <c r="Y99" s="272"/>
      <c r="Z99" s="271"/>
      <c r="AA99" s="271"/>
      <c r="AB99" s="271"/>
      <c r="AC99" s="273"/>
      <c r="AD99" s="417"/>
      <c r="AE99" s="251"/>
      <c r="AF99" s="417"/>
      <c r="AG99" s="157"/>
      <c r="AH99" s="200"/>
      <c r="AI99" s="356">
        <v>6</v>
      </c>
      <c r="AJ99" s="460">
        <v>12</v>
      </c>
      <c r="AK99" s="287">
        <v>9</v>
      </c>
      <c r="AL99" s="460"/>
      <c r="AM99" s="207">
        <v>3</v>
      </c>
    </row>
    <row r="100" spans="1:39" s="245" customFormat="1" ht="27" customHeight="1" thickBot="1">
      <c r="A100" s="424">
        <v>47</v>
      </c>
      <c r="B100" s="494" t="s">
        <v>139</v>
      </c>
      <c r="C100" s="432">
        <f t="shared" si="17"/>
        <v>27</v>
      </c>
      <c r="D100" s="434">
        <f t="shared" si="18"/>
        <v>15</v>
      </c>
      <c r="E100" s="456">
        <f t="shared" si="19"/>
        <v>12</v>
      </c>
      <c r="F100" s="459">
        <v>23</v>
      </c>
      <c r="G100" s="458">
        <f t="shared" si="16"/>
        <v>50</v>
      </c>
      <c r="H100" s="441">
        <v>2</v>
      </c>
      <c r="I100" s="445" t="s">
        <v>19</v>
      </c>
      <c r="J100" s="157"/>
      <c r="K100" s="157"/>
      <c r="L100" s="157"/>
      <c r="M100" s="157"/>
      <c r="N100" s="158"/>
      <c r="O100" s="156"/>
      <c r="P100" s="157"/>
      <c r="Q100" s="157"/>
      <c r="R100" s="157"/>
      <c r="S100" s="158"/>
      <c r="T100" s="156"/>
      <c r="U100" s="157"/>
      <c r="V100" s="157"/>
      <c r="W100" s="157"/>
      <c r="X100" s="157"/>
      <c r="Y100" s="156"/>
      <c r="Z100" s="157"/>
      <c r="AA100" s="157"/>
      <c r="AB100" s="157"/>
      <c r="AC100" s="158"/>
      <c r="AD100" s="157"/>
      <c r="AE100" s="157"/>
      <c r="AF100" s="170"/>
      <c r="AG100" s="157"/>
      <c r="AH100" s="174"/>
      <c r="AI100" s="487">
        <v>6</v>
      </c>
      <c r="AJ100" s="488">
        <v>12</v>
      </c>
      <c r="AK100" s="287">
        <v>9</v>
      </c>
      <c r="AL100" s="460"/>
      <c r="AM100" s="207">
        <v>2</v>
      </c>
    </row>
    <row r="101" spans="1:39" s="245" customFormat="1" ht="40.5" customHeight="1" thickBot="1">
      <c r="A101" s="427">
        <v>48</v>
      </c>
      <c r="B101" s="111" t="s">
        <v>20</v>
      </c>
      <c r="C101" s="432">
        <f>SUM(D101:E101)</f>
        <v>72</v>
      </c>
      <c r="D101" s="434">
        <f>SUM(AI101,AK101,AD101,AF101)</f>
        <v>72</v>
      </c>
      <c r="E101" s="456">
        <f>SUM(AE101,AG101,AJ101,AL101)</f>
        <v>0</v>
      </c>
      <c r="F101" s="459">
        <v>228</v>
      </c>
      <c r="G101" s="458">
        <f t="shared" si="16"/>
        <v>300</v>
      </c>
      <c r="H101" s="441">
        <v>12</v>
      </c>
      <c r="I101" s="443" t="s">
        <v>19</v>
      </c>
      <c r="J101" s="160"/>
      <c r="K101" s="160"/>
      <c r="L101" s="160"/>
      <c r="M101" s="160"/>
      <c r="N101" s="161"/>
      <c r="O101" s="159"/>
      <c r="P101" s="160"/>
      <c r="Q101" s="160"/>
      <c r="R101" s="160"/>
      <c r="S101" s="161"/>
      <c r="T101" s="159"/>
      <c r="U101" s="160"/>
      <c r="V101" s="160"/>
      <c r="W101" s="160"/>
      <c r="X101" s="160"/>
      <c r="Y101" s="159"/>
      <c r="Z101" s="160"/>
      <c r="AA101" s="160"/>
      <c r="AB101" s="160"/>
      <c r="AC101" s="161"/>
      <c r="AD101" s="160"/>
      <c r="AE101" s="160"/>
      <c r="AF101" s="483">
        <v>36</v>
      </c>
      <c r="AG101" s="484"/>
      <c r="AH101" s="485">
        <v>5</v>
      </c>
      <c r="AI101" s="489"/>
      <c r="AJ101" s="490"/>
      <c r="AK101" s="486">
        <v>36</v>
      </c>
      <c r="AL101" s="482"/>
      <c r="AM101" s="212">
        <v>7</v>
      </c>
    </row>
    <row r="102" spans="1:39" s="245" customFormat="1" ht="34.15" customHeight="1" thickBot="1">
      <c r="A102" s="415" t="s">
        <v>18</v>
      </c>
      <c r="B102" s="28" t="s">
        <v>11</v>
      </c>
      <c r="C102" s="29">
        <v>180</v>
      </c>
      <c r="D102" s="28" t="s">
        <v>123</v>
      </c>
      <c r="E102" s="49"/>
      <c r="F102" s="457">
        <v>180</v>
      </c>
      <c r="G102" s="454"/>
      <c r="H102" s="440">
        <v>6</v>
      </c>
      <c r="I102" s="440" t="s">
        <v>19</v>
      </c>
      <c r="J102" s="24"/>
      <c r="K102" s="46"/>
      <c r="L102" s="24"/>
      <c r="M102" s="46"/>
      <c r="N102" s="23"/>
      <c r="O102" s="24"/>
      <c r="P102" s="46"/>
      <c r="Q102" s="24"/>
      <c r="R102" s="46"/>
      <c r="S102" s="23"/>
      <c r="T102" s="24"/>
      <c r="U102" s="46"/>
      <c r="V102" s="24"/>
      <c r="W102" s="46"/>
      <c r="X102" s="23"/>
      <c r="Y102" s="465"/>
      <c r="Z102" s="467"/>
      <c r="AA102" s="465"/>
      <c r="AB102" s="468"/>
      <c r="AC102" s="469"/>
      <c r="AD102" s="465"/>
      <c r="AE102" s="467"/>
      <c r="AF102" s="464"/>
      <c r="AG102" s="465"/>
      <c r="AH102" s="466"/>
      <c r="AI102" s="24"/>
      <c r="AJ102" s="46"/>
      <c r="AK102" s="437">
        <v>180</v>
      </c>
      <c r="AL102" s="47"/>
      <c r="AM102" s="438">
        <v>6</v>
      </c>
    </row>
    <row r="103" spans="1:39" s="245" customFormat="1" ht="34.15" customHeight="1" thickBot="1">
      <c r="A103" s="242"/>
      <c r="B103" s="583" t="s">
        <v>15</v>
      </c>
      <c r="C103" s="640">
        <f>SUM(C88,C6,C13)</f>
        <v>1692</v>
      </c>
      <c r="D103" s="570">
        <f>SUM(D88,D6,D13,D102)</f>
        <v>954</v>
      </c>
      <c r="E103" s="435">
        <f>SUM(E88,E13,E6)</f>
        <v>558</v>
      </c>
      <c r="F103" s="435">
        <f>SUM(F88,F13,F6,F102)</f>
        <v>3068</v>
      </c>
      <c r="G103" s="450"/>
      <c r="H103" s="645">
        <f>SUM(N103,S103,X103,AC103,AH103,AM103)</f>
        <v>180</v>
      </c>
      <c r="I103" s="590" t="s">
        <v>140</v>
      </c>
      <c r="J103" s="58">
        <f>SUM(J6,J13,J88)</f>
        <v>39</v>
      </c>
      <c r="K103" s="58">
        <f t="shared" ref="K103:M103" si="20">SUM(K6,K13,K88)</f>
        <v>78</v>
      </c>
      <c r="L103" s="58">
        <f t="shared" si="20"/>
        <v>111</v>
      </c>
      <c r="M103" s="58">
        <f t="shared" si="20"/>
        <v>36</v>
      </c>
      <c r="N103" s="626">
        <f>SUM(N$6,N$13,N88,N102)</f>
        <v>30</v>
      </c>
      <c r="O103" s="58">
        <f>SUM(O6,O13,O88)</f>
        <v>45</v>
      </c>
      <c r="P103" s="58">
        <f t="shared" ref="P103:R103" si="21">SUM(P6,P13,P88)</f>
        <v>90</v>
      </c>
      <c r="Q103" s="58">
        <f t="shared" si="21"/>
        <v>117</v>
      </c>
      <c r="R103" s="58">
        <f t="shared" si="21"/>
        <v>12</v>
      </c>
      <c r="S103" s="626">
        <f>SUM(S$6,S$13,S88,S102)</f>
        <v>30</v>
      </c>
      <c r="T103" s="54">
        <f>SUM(T88,T6,T13)</f>
        <v>48</v>
      </c>
      <c r="U103" s="54">
        <f t="shared" ref="U103:W103" si="22">SUM(U88,U6,U13)</f>
        <v>96</v>
      </c>
      <c r="V103" s="54">
        <f t="shared" si="22"/>
        <v>126</v>
      </c>
      <c r="W103" s="54">
        <f t="shared" si="22"/>
        <v>12</v>
      </c>
      <c r="X103" s="626">
        <f>SUM(X$6,X$13,X88,X102)</f>
        <v>30</v>
      </c>
      <c r="Y103" s="58">
        <f>SUM(Y6,Y13,Y88)</f>
        <v>36</v>
      </c>
      <c r="Z103" s="58">
        <f t="shared" ref="Z103:AB103" si="23">SUM(Z6,Z13,Z88)</f>
        <v>72</v>
      </c>
      <c r="AA103" s="58">
        <f>SUM(AA6,AA13,AA88)</f>
        <v>141</v>
      </c>
      <c r="AB103" s="58">
        <f t="shared" si="23"/>
        <v>12</v>
      </c>
      <c r="AC103" s="626">
        <f>SUM(AC$6,AC$13,AC88,AC102)</f>
        <v>30</v>
      </c>
      <c r="AD103" s="58">
        <f>SUM(AD6,AD13,AD88)</f>
        <v>45</v>
      </c>
      <c r="AE103" s="58">
        <f t="shared" ref="AE103:AG103" si="24">SUM(AE6,AE13,AE88)</f>
        <v>90</v>
      </c>
      <c r="AF103" s="58">
        <f t="shared" si="24"/>
        <v>117</v>
      </c>
      <c r="AG103" s="58">
        <f t="shared" si="24"/>
        <v>0</v>
      </c>
      <c r="AH103" s="626">
        <f>SUM(AH$6,AH$13,AH88)</f>
        <v>30</v>
      </c>
      <c r="AI103" s="58">
        <f>SUM(AI6,AI13,AI88)</f>
        <v>27</v>
      </c>
      <c r="AJ103" s="58">
        <f>SUM(AJ32,AJ39,AJ88)</f>
        <v>54</v>
      </c>
      <c r="AK103" s="58">
        <f>SUM(AK32,AK39,AK88)</f>
        <v>288</v>
      </c>
      <c r="AL103" s="58">
        <f>SUM(AL32,AL39,AL88)</f>
        <v>0</v>
      </c>
      <c r="AM103" s="626">
        <f>SUM(AM$6,AM$13,AM88)</f>
        <v>30</v>
      </c>
    </row>
    <row r="104" spans="1:39" s="245" customFormat="1" ht="34.15" customHeight="1" thickBot="1">
      <c r="A104" s="243"/>
      <c r="B104" s="584"/>
      <c r="C104" s="641"/>
      <c r="D104" s="642"/>
      <c r="E104" s="643">
        <f>SUM(E103,F103)</f>
        <v>3626</v>
      </c>
      <c r="F104" s="644"/>
      <c r="G104" s="451"/>
      <c r="H104" s="646"/>
      <c r="I104" s="591"/>
      <c r="J104" s="651">
        <f>SUM(J103:L103)</f>
        <v>228</v>
      </c>
      <c r="K104" s="651"/>
      <c r="L104" s="651"/>
      <c r="M104" s="652"/>
      <c r="N104" s="627"/>
      <c r="O104" s="668">
        <f>SUM(O103:R103)</f>
        <v>264</v>
      </c>
      <c r="P104" s="669"/>
      <c r="Q104" s="669"/>
      <c r="R104" s="670"/>
      <c r="S104" s="627"/>
      <c r="T104" s="650">
        <f>SUM(T103:W103)</f>
        <v>282</v>
      </c>
      <c r="U104" s="651"/>
      <c r="V104" s="651"/>
      <c r="W104" s="652"/>
      <c r="X104" s="627"/>
      <c r="Y104" s="650">
        <f>SUM(Y103:AB103)</f>
        <v>261</v>
      </c>
      <c r="Z104" s="651"/>
      <c r="AA104" s="651"/>
      <c r="AB104" s="652"/>
      <c r="AC104" s="627"/>
      <c r="AD104" s="650">
        <f>SUM(AD103:AG103)</f>
        <v>252</v>
      </c>
      <c r="AE104" s="651"/>
      <c r="AF104" s="651"/>
      <c r="AG104" s="652"/>
      <c r="AH104" s="627"/>
      <c r="AI104" s="650">
        <f>SUM(AI103:AL103)</f>
        <v>369</v>
      </c>
      <c r="AJ104" s="651"/>
      <c r="AK104" s="651"/>
      <c r="AL104" s="652"/>
      <c r="AM104" s="627"/>
    </row>
    <row r="105" spans="1:39" s="245" customFormat="1" ht="34.15" customHeight="1" thickBot="1">
      <c r="A105" s="428"/>
      <c r="B105" s="585"/>
      <c r="D105" s="638">
        <f>SUM(D103,E103,F103)</f>
        <v>4580</v>
      </c>
      <c r="E105" s="639"/>
      <c r="F105" s="639"/>
      <c r="J105" s="631" t="s">
        <v>141</v>
      </c>
      <c r="K105" s="632"/>
      <c r="L105" s="632"/>
      <c r="M105" s="633"/>
      <c r="N105" s="288"/>
      <c r="O105" s="631" t="s">
        <v>142</v>
      </c>
      <c r="P105" s="632"/>
      <c r="Q105" s="632"/>
      <c r="R105" s="633"/>
      <c r="S105" s="288"/>
      <c r="T105" s="631" t="s">
        <v>143</v>
      </c>
      <c r="U105" s="632"/>
      <c r="V105" s="632"/>
      <c r="W105" s="633"/>
      <c r="X105" s="288"/>
      <c r="Y105" s="631" t="s">
        <v>144</v>
      </c>
      <c r="Z105" s="632"/>
      <c r="AA105" s="632"/>
      <c r="AB105" s="633"/>
      <c r="AC105" s="288"/>
      <c r="AD105" s="631" t="s">
        <v>145</v>
      </c>
      <c r="AE105" s="632"/>
      <c r="AF105" s="632"/>
      <c r="AG105" s="633"/>
      <c r="AH105" s="288"/>
      <c r="AI105" s="631" t="s">
        <v>146</v>
      </c>
      <c r="AJ105" s="632"/>
      <c r="AK105" s="632"/>
      <c r="AL105" s="633"/>
      <c r="AM105" s="288"/>
    </row>
    <row r="106" spans="1:39" s="245" customFormat="1" ht="34.15" customHeight="1">
      <c r="A106" s="429"/>
      <c r="B106" s="430"/>
      <c r="C106" s="421"/>
      <c r="D106" s="663" t="s">
        <v>81</v>
      </c>
      <c r="E106" s="664"/>
      <c r="F106" s="665"/>
      <c r="G106" s="421"/>
    </row>
    <row r="107" spans="1:39" s="245" customFormat="1" ht="34.15" customHeight="1" thickBot="1">
      <c r="A107" s="429"/>
      <c r="B107" s="430"/>
      <c r="C107" s="421"/>
      <c r="D107" s="577" t="s">
        <v>127</v>
      </c>
      <c r="E107" s="578"/>
      <c r="F107" s="579"/>
      <c r="G107" s="421"/>
    </row>
    <row r="108" spans="1:39" ht="13.5" thickBot="1">
      <c r="A108" s="95"/>
      <c r="B108" s="98"/>
      <c r="C108" s="91"/>
      <c r="D108" s="91"/>
      <c r="E108" s="91"/>
      <c r="F108" s="91"/>
      <c r="G108" s="91"/>
      <c r="H108" s="91"/>
      <c r="I108" s="91"/>
    </row>
    <row r="109" spans="1:39" ht="13.5" thickBot="1">
      <c r="A109" s="90"/>
      <c r="B109" s="580" t="s">
        <v>82</v>
      </c>
      <c r="C109" s="581"/>
      <c r="D109" s="581"/>
      <c r="E109" s="581"/>
      <c r="F109" s="581"/>
      <c r="G109" s="581"/>
      <c r="H109" s="582"/>
      <c r="I109" s="91"/>
    </row>
    <row r="110" spans="1:39" ht="13.5" thickBot="1">
      <c r="A110" s="90"/>
      <c r="B110" s="567" t="s">
        <v>83</v>
      </c>
      <c r="C110" s="567" t="s">
        <v>84</v>
      </c>
      <c r="D110" s="136"/>
      <c r="E110" s="137"/>
      <c r="F110" s="137"/>
      <c r="G110" s="137"/>
      <c r="H110" s="138"/>
      <c r="I110" s="91"/>
    </row>
    <row r="111" spans="1:39" ht="13.5" thickBot="1">
      <c r="A111" s="90"/>
      <c r="B111" s="568"/>
      <c r="C111" s="569"/>
      <c r="D111" s="136"/>
      <c r="E111" s="137"/>
      <c r="F111" s="137"/>
      <c r="G111" s="137"/>
      <c r="H111" s="138"/>
      <c r="I111" s="91"/>
    </row>
    <row r="112" spans="1:39" ht="13.5" thickBot="1">
      <c r="A112" s="90"/>
      <c r="B112" s="568"/>
      <c r="C112" s="567" t="s">
        <v>85</v>
      </c>
      <c r="D112" s="136"/>
      <c r="E112" s="137"/>
      <c r="F112" s="137"/>
      <c r="G112" s="137"/>
      <c r="H112" s="138"/>
      <c r="I112" s="91"/>
    </row>
    <row r="113" spans="1:9" ht="13.5" thickBot="1">
      <c r="A113" s="90"/>
      <c r="B113" s="569"/>
      <c r="C113" s="569"/>
      <c r="D113" s="136"/>
      <c r="E113" s="137"/>
      <c r="F113" s="137"/>
      <c r="G113" s="137"/>
      <c r="H113" s="138"/>
      <c r="I113" s="91"/>
    </row>
    <row r="114" spans="1:9" ht="13.5" thickBot="1">
      <c r="A114" s="95"/>
      <c r="B114" s="567" t="s">
        <v>86</v>
      </c>
      <c r="C114" s="567" t="s">
        <v>84</v>
      </c>
      <c r="D114" s="136"/>
      <c r="E114" s="137"/>
      <c r="F114" s="137"/>
      <c r="G114" s="137"/>
      <c r="H114" s="138"/>
      <c r="I114" s="91"/>
    </row>
    <row r="115" spans="1:9" ht="13.5" thickBot="1">
      <c r="A115" s="95"/>
      <c r="B115" s="568"/>
      <c r="C115" s="569"/>
      <c r="D115" s="136"/>
      <c r="E115" s="137"/>
      <c r="F115" s="137"/>
      <c r="G115" s="137"/>
      <c r="H115" s="138"/>
      <c r="I115" s="91"/>
    </row>
    <row r="116" spans="1:9" ht="13.15" thickBot="1">
      <c r="B116" s="568"/>
      <c r="C116" s="567" t="s">
        <v>85</v>
      </c>
      <c r="D116" s="136"/>
      <c r="E116" s="137"/>
      <c r="F116" s="137"/>
      <c r="G116" s="137"/>
      <c r="H116" s="138"/>
    </row>
    <row r="117" spans="1:9" ht="13.15" thickBot="1">
      <c r="B117" s="569"/>
      <c r="C117" s="569"/>
      <c r="D117" s="136"/>
      <c r="E117" s="137"/>
      <c r="F117" s="137"/>
      <c r="G117" s="137"/>
      <c r="H117" s="138"/>
    </row>
    <row r="125" spans="1:9" ht="12" customHeight="1"/>
  </sheetData>
  <mergeCells count="119">
    <mergeCell ref="AM103:AM104"/>
    <mergeCell ref="Y104:AB104"/>
    <mergeCell ref="AD104:AG104"/>
    <mergeCell ref="AI104:AL104"/>
    <mergeCell ref="Y105:AB105"/>
    <mergeCell ref="AD105:AG105"/>
    <mergeCell ref="AI105:AL105"/>
    <mergeCell ref="J105:M105"/>
    <mergeCell ref="O105:R105"/>
    <mergeCell ref="T105:W105"/>
    <mergeCell ref="AC103:AC104"/>
    <mergeCell ref="AH103:AH104"/>
    <mergeCell ref="S103:S104"/>
    <mergeCell ref="X103:X104"/>
    <mergeCell ref="J104:M104"/>
    <mergeCell ref="O104:R104"/>
    <mergeCell ref="T104:W104"/>
    <mergeCell ref="AM83:AM84"/>
    <mergeCell ref="O66:R66"/>
    <mergeCell ref="I83:I84"/>
    <mergeCell ref="O85:R85"/>
    <mergeCell ref="T84:W84"/>
    <mergeCell ref="Y84:AB84"/>
    <mergeCell ref="Y66:AB66"/>
    <mergeCell ref="AD66:AG66"/>
    <mergeCell ref="T85:W85"/>
    <mergeCell ref="A1:AM2"/>
    <mergeCell ref="A3:A5"/>
    <mergeCell ref="B3:B5"/>
    <mergeCell ref="D3:D5"/>
    <mergeCell ref="E3:E5"/>
    <mergeCell ref="Y3:AC3"/>
    <mergeCell ref="F3:F5"/>
    <mergeCell ref="H3:H5"/>
    <mergeCell ref="I3:I5"/>
    <mergeCell ref="J3:N3"/>
    <mergeCell ref="AI3:AM3"/>
    <mergeCell ref="AM4:AM5"/>
    <mergeCell ref="AI4:AJ4"/>
    <mergeCell ref="N4:N5"/>
    <mergeCell ref="O4:P4"/>
    <mergeCell ref="AK4:AL4"/>
    <mergeCell ref="T3:X3"/>
    <mergeCell ref="T4:U4"/>
    <mergeCell ref="AD3:AH3"/>
    <mergeCell ref="Y4:Z4"/>
    <mergeCell ref="O3:S3"/>
    <mergeCell ref="AF4:AG4"/>
    <mergeCell ref="AH4:AH5"/>
    <mergeCell ref="AD4:AE4"/>
    <mergeCell ref="Q4:R4"/>
    <mergeCell ref="S4:S5"/>
    <mergeCell ref="AA4:AB4"/>
    <mergeCell ref="AC4:AC5"/>
    <mergeCell ref="V4:W4"/>
    <mergeCell ref="X4:X5"/>
    <mergeCell ref="T65:W65"/>
    <mergeCell ref="Y65:AB65"/>
    <mergeCell ref="O65:R65"/>
    <mergeCell ref="AI7:AM12"/>
    <mergeCell ref="AD7:AH12"/>
    <mergeCell ref="AM64:AM65"/>
    <mergeCell ref="O11:P11"/>
    <mergeCell ref="C112:C113"/>
    <mergeCell ref="B64:B66"/>
    <mergeCell ref="AC64:AC65"/>
    <mergeCell ref="AC83:AC84"/>
    <mergeCell ref="AI66:AL66"/>
    <mergeCell ref="T66:W66"/>
    <mergeCell ref="AH64:AH65"/>
    <mergeCell ref="D106:F106"/>
    <mergeCell ref="AD84:AG84"/>
    <mergeCell ref="D83:D84"/>
    <mergeCell ref="O84:R84"/>
    <mergeCell ref="D66:F66"/>
    <mergeCell ref="E84:F84"/>
    <mergeCell ref="AI85:AL85"/>
    <mergeCell ref="E65:F65"/>
    <mergeCell ref="AI84:AL84"/>
    <mergeCell ref="B83:B85"/>
    <mergeCell ref="D64:D65"/>
    <mergeCell ref="I64:I65"/>
    <mergeCell ref="AD65:AG65"/>
    <mergeCell ref="AI65:AL65"/>
    <mergeCell ref="Y85:AB85"/>
    <mergeCell ref="AD85:AG85"/>
    <mergeCell ref="H83:H84"/>
    <mergeCell ref="J65:M65"/>
    <mergeCell ref="AH83:AH84"/>
    <mergeCell ref="J66:M66"/>
    <mergeCell ref="J84:M84"/>
    <mergeCell ref="X83:X84"/>
    <mergeCell ref="X64:X65"/>
    <mergeCell ref="S64:S65"/>
    <mergeCell ref="S83:S84"/>
    <mergeCell ref="J4:K4"/>
    <mergeCell ref="L4:M4"/>
    <mergeCell ref="H64:H65"/>
    <mergeCell ref="N83:N84"/>
    <mergeCell ref="B114:B117"/>
    <mergeCell ref="C114:C115"/>
    <mergeCell ref="C116:C117"/>
    <mergeCell ref="D85:F85"/>
    <mergeCell ref="J85:M85"/>
    <mergeCell ref="B110:B113"/>
    <mergeCell ref="C110:C111"/>
    <mergeCell ref="D107:F107"/>
    <mergeCell ref="B109:H109"/>
    <mergeCell ref="C64:C65"/>
    <mergeCell ref="C83:C84"/>
    <mergeCell ref="N64:N65"/>
    <mergeCell ref="D105:F105"/>
    <mergeCell ref="I103:I104"/>
    <mergeCell ref="N103:N104"/>
    <mergeCell ref="B103:B105"/>
    <mergeCell ref="C103:C104"/>
    <mergeCell ref="D103:D104"/>
    <mergeCell ref="E104:F104"/>
    <mergeCell ref="H103:H10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36" fitToHeight="0" orientation="landscape" r:id="rId1"/>
  <headerFooter alignWithMargins="0"/>
  <rowBreaks count="1" manualBreakCount="1">
    <brk id="44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kacperwsge@outlook.com</cp:lastModifiedBy>
  <cp:lastPrinted>2019-11-26T11:12:01Z</cp:lastPrinted>
  <dcterms:created xsi:type="dcterms:W3CDTF">2011-11-03T09:26:04Z</dcterms:created>
  <dcterms:modified xsi:type="dcterms:W3CDTF">2020-07-30T06:26:54Z</dcterms:modified>
</cp:coreProperties>
</file>